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econoler.sharepoint.com/sites/IESO_CapabilityBuildingServices_2023-2024/Documents partages/IESO-EFE- Efficient Electrification/EFE Planning Toolkit/EFE.1 Interactive Fact Sheet and other Tools/"/>
    </mc:Choice>
  </mc:AlternateContent>
  <xr:revisionPtr revIDLastSave="1" documentId="8_{C17A7318-3564-403F-9597-3CD1F7B016E7}" xr6:coauthVersionLast="47" xr6:coauthVersionMax="47" xr10:uidLastSave="{18640A4E-1029-462A-B6A0-77E35C1F719F}"/>
  <bookViews>
    <workbookView xWindow="2652" yWindow="1692" windowWidth="19872" windowHeight="10920" xr2:uid="{979D3B0D-F3B9-4964-A52F-C92443346775}"/>
  </bookViews>
  <sheets>
    <sheet name="Fact Sheet" sheetId="1" r:id="rId1"/>
    <sheet name="Parameters" sheetId="2" r:id="rId2"/>
    <sheet name="Graphs" sheetId="5" state="hidden" r:id="rId3"/>
    <sheet name="Result of simulation" sheetId="3" r:id="rId4"/>
  </sheets>
  <definedNames>
    <definedName name="_xlnm._FilterDatabase" localSheetId="0" hidden="1">'Fact Sheet'!$B$12:$B$22</definedName>
    <definedName name="_xlnm._FilterDatabase" localSheetId="3" hidden="1">'Result of simulation'!$A$2:$R$194</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 r="F177" i="3"/>
  <c r="F178" i="3"/>
  <c r="F179" i="3"/>
  <c r="F180" i="3"/>
  <c r="F181" i="3"/>
  <c r="F182" i="3"/>
  <c r="F183" i="3"/>
  <c r="F184" i="3"/>
  <c r="F185" i="3"/>
  <c r="F186" i="3"/>
  <c r="F187" i="3"/>
  <c r="F188" i="3"/>
  <c r="F189" i="3"/>
  <c r="F190" i="3"/>
  <c r="F191" i="3"/>
  <c r="F192" i="3"/>
  <c r="F193" i="3"/>
  <c r="F165" i="3"/>
  <c r="F166" i="3"/>
  <c r="F167" i="3"/>
  <c r="F153" i="3"/>
  <c r="F154" i="3"/>
  <c r="F155" i="3"/>
  <c r="F141" i="3"/>
  <c r="F142" i="3"/>
  <c r="F143" i="3"/>
  <c r="F129" i="3"/>
  <c r="F130" i="3"/>
  <c r="F131" i="3"/>
  <c r="F117" i="3"/>
  <c r="F118" i="3"/>
  <c r="F119" i="3"/>
  <c r="F105" i="3"/>
  <c r="F106" i="3"/>
  <c r="F107" i="3"/>
  <c r="F81" i="3"/>
  <c r="F82" i="3"/>
  <c r="F83" i="3"/>
  <c r="F90" i="3"/>
  <c r="F91" i="3"/>
  <c r="F92" i="3"/>
  <c r="F69" i="3"/>
  <c r="F70" i="3"/>
  <c r="F71" i="3"/>
  <c r="F57" i="3"/>
  <c r="F58" i="3"/>
  <c r="F59" i="3"/>
  <c r="F45" i="3"/>
  <c r="F46" i="3"/>
  <c r="F47" i="3"/>
  <c r="F21" i="3"/>
  <c r="F22" i="3"/>
  <c r="F23" i="3"/>
  <c r="F33" i="3"/>
  <c r="F34" i="3"/>
  <c r="F35" i="3"/>
  <c r="F9" i="3"/>
  <c r="F10" i="3"/>
  <c r="F11" i="3"/>
  <c r="F3" i="3"/>
  <c r="F4" i="3" l="1"/>
  <c r="F5" i="3"/>
  <c r="F6" i="3"/>
  <c r="F7" i="3"/>
  <c r="F8" i="3"/>
  <c r="F12" i="3"/>
  <c r="F13" i="3"/>
  <c r="F14" i="3"/>
  <c r="F15" i="3"/>
  <c r="F16" i="3"/>
  <c r="F17" i="3"/>
  <c r="F18" i="3"/>
  <c r="F19" i="3"/>
  <c r="F20" i="3"/>
  <c r="F24" i="3"/>
  <c r="F25" i="3"/>
  <c r="F26" i="3"/>
  <c r="F27" i="3"/>
  <c r="F28" i="3"/>
  <c r="F29" i="3"/>
  <c r="F30" i="3"/>
  <c r="F31" i="3"/>
  <c r="F32" i="3"/>
  <c r="F36" i="3"/>
  <c r="F37" i="3"/>
  <c r="F38" i="3"/>
  <c r="F39" i="3"/>
  <c r="F40" i="3"/>
  <c r="F41" i="3"/>
  <c r="F42" i="3"/>
  <c r="F43" i="3"/>
  <c r="F44" i="3"/>
  <c r="F48" i="3"/>
  <c r="F49" i="3"/>
  <c r="F50" i="3"/>
  <c r="F51" i="3"/>
  <c r="F52" i="3"/>
  <c r="F53" i="3"/>
  <c r="F54" i="3"/>
  <c r="F55" i="3"/>
  <c r="F56" i="3"/>
  <c r="F60" i="3"/>
  <c r="F61" i="3"/>
  <c r="F62" i="3"/>
  <c r="F63" i="3"/>
  <c r="F64" i="3"/>
  <c r="F65" i="3"/>
  <c r="F66" i="3"/>
  <c r="F67" i="3"/>
  <c r="F68" i="3"/>
  <c r="F72" i="3"/>
  <c r="F73" i="3"/>
  <c r="F74" i="3"/>
  <c r="F75" i="3"/>
  <c r="F76" i="3"/>
  <c r="F77" i="3"/>
  <c r="F78" i="3"/>
  <c r="F79" i="3"/>
  <c r="F80" i="3"/>
  <c r="F84" i="3"/>
  <c r="F85" i="3"/>
  <c r="F86" i="3"/>
  <c r="F87" i="3"/>
  <c r="F88" i="3"/>
  <c r="F89" i="3"/>
  <c r="F93" i="3"/>
  <c r="F94" i="3"/>
  <c r="F95" i="3"/>
  <c r="F96" i="3"/>
  <c r="F97" i="3"/>
  <c r="F98" i="3"/>
  <c r="F99" i="3"/>
  <c r="F100" i="3"/>
  <c r="F101" i="3"/>
  <c r="F102" i="3"/>
  <c r="F103" i="3"/>
  <c r="F104" i="3"/>
  <c r="F108" i="3"/>
  <c r="F109" i="3"/>
  <c r="F110" i="3"/>
  <c r="F111" i="3"/>
  <c r="F112" i="3"/>
  <c r="F113" i="3"/>
  <c r="F114" i="3"/>
  <c r="F115" i="3"/>
  <c r="F116" i="3"/>
  <c r="F120" i="3"/>
  <c r="F121" i="3"/>
  <c r="F122" i="3"/>
  <c r="F123" i="3"/>
  <c r="F124" i="3"/>
  <c r="F125" i="3"/>
  <c r="F126" i="3"/>
  <c r="F127" i="3"/>
  <c r="F128" i="3"/>
  <c r="F132" i="3"/>
  <c r="F133" i="3"/>
  <c r="F134" i="3"/>
  <c r="F135" i="3"/>
  <c r="F136" i="3"/>
  <c r="F137" i="3"/>
  <c r="F138" i="3"/>
  <c r="F139" i="3"/>
  <c r="F140" i="3"/>
  <c r="F144" i="3"/>
  <c r="F145" i="3"/>
  <c r="F146" i="3"/>
  <c r="F147" i="3"/>
  <c r="F148" i="3"/>
  <c r="F149" i="3"/>
  <c r="F150" i="3"/>
  <c r="F151" i="3"/>
  <c r="F152" i="3"/>
  <c r="F156" i="3"/>
  <c r="F157" i="3"/>
  <c r="F158" i="3"/>
  <c r="F159" i="3"/>
  <c r="F160" i="3"/>
  <c r="F161" i="3"/>
  <c r="F162" i="3"/>
  <c r="F163" i="3"/>
  <c r="F164" i="3"/>
  <c r="F168" i="3"/>
  <c r="F169" i="3"/>
  <c r="F170" i="3"/>
  <c r="F171" i="3"/>
  <c r="F172" i="3"/>
  <c r="F173" i="3"/>
  <c r="F174" i="3"/>
  <c r="F175" i="3"/>
  <c r="F176" i="3"/>
  <c r="F194" i="3"/>
  <c r="C36" i="1" l="1"/>
  <c r="C28" i="1"/>
  <c r="C29" i="1"/>
  <c r="C33" i="1"/>
  <c r="C35" i="1"/>
  <c r="C32" i="1"/>
  <c r="K18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Mintou Ndiaye</author>
  </authors>
  <commentList>
    <comment ref="P128" authorId="0" shapeId="0" xr:uid="{99077D7E-BE91-40F4-88A6-669E7DDBDD9F}">
      <text>
        <r>
          <rPr>
            <b/>
            <sz val="9"/>
            <color indexed="81"/>
            <rFont val="Tahoma"/>
            <family val="2"/>
          </rPr>
          <t>Mintou Ndiaye:</t>
        </r>
        <r>
          <rPr>
            <sz val="9"/>
            <color indexed="81"/>
            <rFont val="Tahoma"/>
            <family val="2"/>
          </rPr>
          <t xml:space="preserve">
Grosse hausse pour les systemes hybrides</t>
        </r>
      </text>
    </comment>
  </commentList>
</comments>
</file>

<file path=xl/sharedStrings.xml><?xml version="1.0" encoding="utf-8"?>
<sst xmlns="http://schemas.openxmlformats.org/spreadsheetml/2006/main" count="1392" uniqueCount="86">
  <si>
    <t>EFFICIENT ELECTRIFICATION INTERACTIVE FACT SHEET</t>
  </si>
  <si>
    <t xml:space="preserve">This Interactive Fact Sheet allows users to view the financial and carbon emissions impacts of electrifying building heating and cooling by replacing a rooftop unit (RTU) with an air-source heat pump (ASHP). </t>
  </si>
  <si>
    <t>DID YOU KNOW…?</t>
  </si>
  <si>
    <t>Replacing an aging rooftop unit (RTU) with an air-source heat pump reduces carbon emissions and may deliver a return on investment?</t>
  </si>
  <si>
    <t xml:space="preserve">Adjust the parameters in bold below to quickly estimate the costs and benefits for your situation. </t>
  </si>
  <si>
    <t>Static Parameters</t>
  </si>
  <si>
    <t>Existing RTU efficiency:</t>
  </si>
  <si>
    <t>New equipment COP* (cooling):</t>
  </si>
  <si>
    <t>New equipment seasonal efficiency (heating)</t>
  </si>
  <si>
    <t>Adjustible Parameters</t>
  </si>
  <si>
    <t>Parameters Explained</t>
  </si>
  <si>
    <t>My RTU fuel is:</t>
  </si>
  <si>
    <t xml:space="preserve">Propane </t>
  </si>
  <si>
    <t>New equipment type:</t>
  </si>
  <si>
    <t>ASHP hybrid system</t>
  </si>
  <si>
    <t xml:space="preserve">     ASHP</t>
  </si>
  <si>
    <t>The air source heat pump is sized to meet 100% of the building heating load</t>
  </si>
  <si>
    <t>I am located in:</t>
  </si>
  <si>
    <t>Toronto</t>
  </si>
  <si>
    <t xml:space="preserve">     ASHP Hybrid System</t>
  </si>
  <si>
    <t>The air source heat pump is sized to meet 50% of the building heating load, so the building will rely on the heat pump and backup heating systems during the coldest days.</t>
  </si>
  <si>
    <t>My building insulation condition:</t>
  </si>
  <si>
    <t>Medium</t>
  </si>
  <si>
    <t>Building insulation condition is based on the Insulation Condition parameter in the RETScreen Expert® Clean Energy Management Software. Better insulation condition corresponds to a lower heating load for the building.</t>
  </si>
  <si>
    <t>Energy efficiency measures</t>
  </si>
  <si>
    <t>Demand Control Ventilation and Heat Recovery</t>
  </si>
  <si>
    <t>Energy efficiency measures estimates the impacts of including a bundle of energy efficiency measures as part of the heat pump project. The project outcomes and financial metrics include the additional project costs (including installation costs) and energy performance benefits for the selected energy efficiency measure bundle.</t>
  </si>
  <si>
    <t>PROJECT OUTCOMES</t>
  </si>
  <si>
    <t>Annual operating cost savings</t>
  </si>
  <si>
    <t xml:space="preserve">Carbon emissions impact </t>
  </si>
  <si>
    <t>FINANCIAL METRICS</t>
  </si>
  <si>
    <t>Savings to investment ratio:</t>
  </si>
  <si>
    <t>Internal rate of return:</t>
  </si>
  <si>
    <t xml:space="preserve">   Net present value:</t>
  </si>
  <si>
    <t xml:space="preserve">Simple payback (years): </t>
  </si>
  <si>
    <t>$/ton carbon avoided:</t>
  </si>
  <si>
    <t xml:space="preserve">   DID YOU KNOW…?</t>
  </si>
  <si>
    <t>Investing in energy efficiency projects could reduce your heating energy consumption by more than 50%, dramatically reducing the cost of your new heat pump</t>
  </si>
  <si>
    <t>Energy Efficiency Upgrade</t>
  </si>
  <si>
    <t>Heating Energy Savings</t>
  </si>
  <si>
    <t>Demand Control Ventilation</t>
  </si>
  <si>
    <t>up  to  40%</t>
  </si>
  <si>
    <t xml:space="preserve">Heat recovery </t>
  </si>
  <si>
    <t>up to 30%</t>
  </si>
  <si>
    <t>Air Sealing</t>
  </si>
  <si>
    <t>10 - 20%</t>
  </si>
  <si>
    <r>
      <t>Results were simulated using the RETScreen Expert</t>
    </r>
    <r>
      <rPr>
        <sz val="12"/>
        <color theme="1"/>
        <rFont val="Calibri"/>
        <family val="2"/>
      </rPr>
      <t>®</t>
    </r>
    <r>
      <rPr>
        <sz val="12"/>
        <color theme="1"/>
        <rFont val="Avenir Next Regular"/>
      </rPr>
      <t xml:space="preserve"> Clean Energy Management Software, developed and maintained by Natural Resources Canada. More information about RETScreen is available at</t>
    </r>
  </si>
  <si>
    <t>https://www.nrcan.gc.ca/maps-tools-and-publications/tools/modelling-tools/retscreen/7465.</t>
  </si>
  <si>
    <t>RTU Fuel</t>
  </si>
  <si>
    <t>New Equipment Type</t>
  </si>
  <si>
    <t>ASHP</t>
  </si>
  <si>
    <t>Natural Gas</t>
  </si>
  <si>
    <t>Location</t>
  </si>
  <si>
    <t>Level of insulation</t>
  </si>
  <si>
    <t>Ottawa</t>
  </si>
  <si>
    <t>Good</t>
  </si>
  <si>
    <t>Thunder Bay</t>
  </si>
  <si>
    <t>Kingston</t>
  </si>
  <si>
    <t xml:space="preserve">Poor </t>
  </si>
  <si>
    <t>EE Measures</t>
  </si>
  <si>
    <t>No measures</t>
  </si>
  <si>
    <t>Demand Control Ventilation, Air Sealing and Heat Recovery</t>
  </si>
  <si>
    <t xml:space="preserve">Energy Efficiency </t>
  </si>
  <si>
    <t>Somme de Net Present Value</t>
  </si>
  <si>
    <t>Total général</t>
  </si>
  <si>
    <t>Moyenne de Simple Payback (yr)</t>
  </si>
  <si>
    <t>Insulation</t>
  </si>
  <si>
    <t>Somme de Simple Payback (yr)</t>
  </si>
  <si>
    <t>Poorly</t>
  </si>
  <si>
    <t xml:space="preserve">Well </t>
  </si>
  <si>
    <t>New equipment type</t>
  </si>
  <si>
    <t>Helper</t>
  </si>
  <si>
    <t>Heating design temperature (dgc C)</t>
  </si>
  <si>
    <t>Cooling design temperature</t>
  </si>
  <si>
    <t>Heating Load for Building  (60W/m2)</t>
  </si>
  <si>
    <t>Cooling Load for Building (W/m2)</t>
  </si>
  <si>
    <t>Gross annual GHG emission (tCO2)</t>
  </si>
  <si>
    <t>Gross annual GHG emission (%)</t>
  </si>
  <si>
    <t>GHG reduction cost ($/tCO2)</t>
  </si>
  <si>
    <t>Benefit-Cost Ratio</t>
  </si>
  <si>
    <t>Simple Payback (yr)</t>
  </si>
  <si>
    <t>Net Present Value</t>
  </si>
  <si>
    <t>Internal Return on Investment</t>
  </si>
  <si>
    <t>Initial difference in operating cost</t>
  </si>
  <si>
    <t>Grand Total</t>
  </si>
  <si>
    <r>
      <t>Floor area (ft</t>
    </r>
    <r>
      <rPr>
        <vertAlign val="superscript"/>
        <sz val="10.5"/>
        <color theme="3"/>
        <rFont val="Avenir Next Regular"/>
      </rPr>
      <t>2</t>
    </r>
    <r>
      <rPr>
        <sz val="10.5"/>
        <color theme="3"/>
        <rFont val="Avenir Next Regula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</si>
</sst>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quot;$&quot;_ ;_ * \(#,##0.00\)\ &quot;$&quot;_ ;_ * &quot;-&quot;??_)\ &quot;$&quot;_ ;_ @_ "/>
    <numFmt numFmtId="165" formatCode="#,##0\ &quot;$&quot;"/>
    <numFmt numFmtId="166" formatCode="0.0%"/>
    <numFmt numFmtId="167" formatCode="&quot;$&quot;#,##0"/>
    <numFmt numFmtId="168" formatCode="_ * #,##0_)\ &quot;$&quot;_ ;_ * \(#,##0\)\ &quot;$&quot;_ ;_ * &quot;-&quot;??_)\ &quot;$&quot;_ ;_ @_ "/>
  </numFmts>
  <fonts count="49">
    <font>
      <sz val="11"/>
      <color theme="1"/>
      <name val="Calibri"/>
      <family val="2"/>
      <scheme val="minor"/>
    </font>
    <font>
      <b/>
      <sz val="15"/>
      <color theme="3"/>
      <name val="Calibri"/>
      <family val="2"/>
      <scheme val="minor"/>
    </font>
    <font>
      <b/>
      <sz val="14"/>
      <color theme="0"/>
      <name val="Helvetica LT Std Black"/>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sz val="12"/>
      <color theme="1" tint="0.14999847407452621"/>
      <name val="Tahoma"/>
      <family val="2"/>
    </font>
    <font>
      <b/>
      <sz val="12"/>
      <color theme="1"/>
      <name val="Tahoma"/>
      <family val="2"/>
    </font>
    <font>
      <sz val="11"/>
      <color theme="1"/>
      <name val="Tahoma"/>
      <family val="2"/>
    </font>
    <font>
      <sz val="10.5"/>
      <color theme="1" tint="0.14999847407452621"/>
      <name val="Tahoma"/>
      <family val="2"/>
    </font>
    <font>
      <b/>
      <sz val="10.5"/>
      <color theme="1" tint="0.14999847407452621"/>
      <name val="Tahoma"/>
      <family val="2"/>
    </font>
    <font>
      <b/>
      <sz val="14"/>
      <color theme="0"/>
      <name val="Tahoma"/>
      <family val="2"/>
    </font>
    <font>
      <b/>
      <sz val="10.5"/>
      <color theme="1"/>
      <name val="Tahoma"/>
      <family val="2"/>
    </font>
    <font>
      <b/>
      <sz val="14"/>
      <color theme="1"/>
      <name val="Tahoma"/>
      <family val="2"/>
    </font>
    <font>
      <sz val="14"/>
      <color theme="1" tint="0.14999847407452621"/>
      <name val="Tahoma"/>
      <family val="2"/>
    </font>
    <font>
      <b/>
      <sz val="12"/>
      <color theme="1" tint="0.14999847407452621"/>
      <name val="Tahoma"/>
      <family val="2"/>
    </font>
    <font>
      <b/>
      <sz val="12"/>
      <color theme="0"/>
      <name val="Tahoma"/>
      <family val="2"/>
    </font>
    <font>
      <sz val="12"/>
      <color theme="1"/>
      <name val="Tahoma"/>
      <family val="2"/>
    </font>
    <font>
      <sz val="18"/>
      <color theme="1"/>
      <name val="Tahoma"/>
      <family val="2"/>
    </font>
    <font>
      <u/>
      <sz val="11"/>
      <color theme="10"/>
      <name val="Calibri"/>
      <family val="2"/>
      <scheme val="minor"/>
    </font>
    <font>
      <sz val="16"/>
      <color theme="1"/>
      <name val="Avenir Next Regular"/>
    </font>
    <font>
      <sz val="12"/>
      <color theme="1"/>
      <name val="Avenir Next Regular"/>
    </font>
    <font>
      <u/>
      <sz val="11"/>
      <color theme="10"/>
      <name val="Avenir Next Demi Bold"/>
      <family val="2"/>
    </font>
    <font>
      <b/>
      <sz val="14"/>
      <color theme="0"/>
      <name val="Avenir Next Heavy"/>
      <family val="2"/>
    </font>
    <font>
      <sz val="14"/>
      <color theme="1" tint="0.14999847407452621"/>
      <name val="Avenir Next Demi Bold"/>
      <family val="2"/>
    </font>
    <font>
      <sz val="11"/>
      <color theme="1"/>
      <name val="Avenir Next Demi Bold"/>
      <family val="2"/>
    </font>
    <font>
      <sz val="14"/>
      <color theme="0"/>
      <name val="Avenir Next Bold"/>
    </font>
    <font>
      <sz val="10.5"/>
      <color theme="1"/>
      <name val="Avenir Next Demi Bold"/>
      <family val="2"/>
    </font>
    <font>
      <b/>
      <sz val="10.5"/>
      <color theme="1"/>
      <name val="Avenir Next Heavy"/>
      <family val="2"/>
    </font>
    <font>
      <b/>
      <sz val="10.5"/>
      <color theme="1"/>
      <name val="Avenir Next Bold"/>
    </font>
    <font>
      <b/>
      <sz val="10.5"/>
      <color theme="1" tint="0.14999847407452621"/>
      <name val="Avenir Next Bold"/>
    </font>
    <font>
      <sz val="11"/>
      <color theme="1"/>
      <name val="Avenir Next Heavy"/>
      <family val="2"/>
    </font>
    <font>
      <b/>
      <sz val="10.5"/>
      <color theme="1" tint="0.14999847407452621"/>
      <name val="Avenir Next Heavy"/>
      <family val="2"/>
    </font>
    <font>
      <sz val="10.5"/>
      <color theme="1" tint="0.14999847407452621"/>
      <name val="Avenir Next Medium"/>
      <family val="2"/>
    </font>
    <font>
      <sz val="10.5"/>
      <color theme="3"/>
      <name val="Avenir Next Regular"/>
    </font>
    <font>
      <sz val="10.5"/>
      <color theme="3"/>
      <name val="Avenir Next Demi Bold"/>
      <family val="2"/>
    </font>
    <font>
      <sz val="12"/>
      <color theme="1" tint="0.14999847407452621"/>
      <name val="Avenir Next Demi Bold"/>
      <family val="2"/>
    </font>
    <font>
      <sz val="12"/>
      <color theme="1"/>
      <name val="Avenir Next Demi Bold"/>
      <family val="2"/>
    </font>
    <font>
      <b/>
      <sz val="14"/>
      <color theme="1"/>
      <name val="Avenir Next heavy"/>
    </font>
    <font>
      <b/>
      <sz val="14"/>
      <color theme="0"/>
      <name val="Avenir Next Bold"/>
    </font>
    <font>
      <b/>
      <sz val="18"/>
      <color rgb="FFF7F7F5"/>
      <name val="Avenir Next Bold"/>
    </font>
    <font>
      <sz val="14"/>
      <color theme="1"/>
      <name val="Avenir Next Heavy"/>
    </font>
    <font>
      <b/>
      <sz val="11"/>
      <color theme="1"/>
      <name val="Tahoma"/>
      <family val="2"/>
    </font>
    <font>
      <sz val="10"/>
      <color theme="1"/>
      <name val="Tahoma"/>
      <family val="2"/>
    </font>
    <font>
      <sz val="12"/>
      <color theme="1"/>
      <name val="Calibri"/>
      <family val="2"/>
    </font>
    <font>
      <vertAlign val="superscript"/>
      <sz val="10.5"/>
      <color theme="3"/>
      <name val="Avenir Next Regular"/>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rgb="FFF26D04"/>
        <bgColor indexed="64"/>
      </patternFill>
    </fill>
    <fill>
      <patternFill patternType="solid">
        <fgColor rgb="FFF7F7F5"/>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s>
  <cellStyleXfs count="5">
    <xf numFmtId="0" fontId="0" fillId="0" borderId="0"/>
    <xf numFmtId="0" fontId="1" fillId="0" borderId="1" applyNumberFormat="0" applyFill="0" applyAlignment="0" applyProtection="0"/>
    <xf numFmtId="164" fontId="3" fillId="0" borderId="0" applyFont="0" applyFill="0" applyBorder="0" applyAlignment="0" applyProtection="0"/>
    <xf numFmtId="9" fontId="3" fillId="0" borderId="0" applyFont="0" applyFill="0" applyBorder="0" applyAlignment="0" applyProtection="0"/>
    <xf numFmtId="0" fontId="22" fillId="0" borderId="0" applyNumberFormat="0" applyFill="0" applyBorder="0" applyAlignment="0" applyProtection="0"/>
  </cellStyleXfs>
  <cellXfs count="145">
    <xf numFmtId="0" fontId="0" fillId="0" borderId="0" xfId="0"/>
    <xf numFmtId="0" fontId="0" fillId="0" borderId="0" xfId="0" applyAlignment="1">
      <alignment vertical="center"/>
    </xf>
    <xf numFmtId="0" fontId="0" fillId="0" borderId="0" xfId="0" applyAlignment="1">
      <alignment horizontal="right" indent="1"/>
    </xf>
    <xf numFmtId="0" fontId="0" fillId="0" borderId="2" xfId="0" applyBorder="1"/>
    <xf numFmtId="0" fontId="5" fillId="0" borderId="2" xfId="0" applyFont="1" applyBorder="1"/>
    <xf numFmtId="0" fontId="0" fillId="0" borderId="2" xfId="0" applyBorder="1" applyAlignment="1">
      <alignment horizontal="center"/>
    </xf>
    <xf numFmtId="0" fontId="0" fillId="3" borderId="2" xfId="0" applyFill="1" applyBorder="1" applyAlignment="1">
      <alignment horizontal="center"/>
    </xf>
    <xf numFmtId="0" fontId="5" fillId="3" borderId="2" xfId="0" applyFont="1" applyFill="1" applyBorder="1" applyAlignment="1">
      <alignment horizontal="center"/>
    </xf>
    <xf numFmtId="10" fontId="0" fillId="3" borderId="2" xfId="0" applyNumberFormat="1" applyFill="1" applyBorder="1" applyAlignment="1">
      <alignment horizontal="center"/>
    </xf>
    <xf numFmtId="165" fontId="0" fillId="3" borderId="2" xfId="2" applyNumberFormat="1" applyFont="1" applyFill="1" applyBorder="1" applyAlignment="1">
      <alignment horizontal="center"/>
    </xf>
    <xf numFmtId="166" fontId="0" fillId="3" borderId="2" xfId="0" applyNumberFormat="1" applyFill="1" applyBorder="1" applyAlignment="1">
      <alignment horizontal="center"/>
    </xf>
    <xf numFmtId="166" fontId="5" fillId="3" borderId="2" xfId="0" applyNumberFormat="1" applyFont="1" applyFill="1" applyBorder="1" applyAlignment="1">
      <alignment horizontal="center"/>
    </xf>
    <xf numFmtId="165" fontId="5" fillId="3" borderId="2" xfId="2" applyNumberFormat="1" applyFont="1" applyFill="1" applyBorder="1" applyAlignment="1">
      <alignment horizontal="center"/>
    </xf>
    <xf numFmtId="10" fontId="5" fillId="3" borderId="2" xfId="0" applyNumberFormat="1" applyFont="1" applyFill="1" applyBorder="1" applyAlignment="1">
      <alignment horizontal="center"/>
    </xf>
    <xf numFmtId="0" fontId="0" fillId="4" borderId="2" xfId="0" applyFill="1" applyBorder="1" applyAlignment="1">
      <alignment horizontal="center"/>
    </xf>
    <xf numFmtId="10" fontId="0" fillId="4" borderId="2" xfId="0" applyNumberFormat="1" applyFill="1" applyBorder="1" applyAlignment="1">
      <alignment horizontal="center"/>
    </xf>
    <xf numFmtId="0" fontId="5" fillId="4" borderId="2" xfId="0" applyFont="1" applyFill="1" applyBorder="1" applyAlignment="1">
      <alignment horizontal="center"/>
    </xf>
    <xf numFmtId="165" fontId="5" fillId="4" borderId="2" xfId="2" applyNumberFormat="1" applyFont="1" applyFill="1" applyBorder="1" applyAlignment="1">
      <alignment horizontal="center"/>
    </xf>
    <xf numFmtId="10" fontId="5" fillId="4" borderId="2" xfId="0" applyNumberFormat="1" applyFont="1" applyFill="1" applyBorder="1" applyAlignment="1">
      <alignment horizontal="center"/>
    </xf>
    <xf numFmtId="166" fontId="5" fillId="4" borderId="2" xfId="0" applyNumberFormat="1" applyFont="1" applyFill="1" applyBorder="1" applyAlignment="1">
      <alignment horizontal="center"/>
    </xf>
    <xf numFmtId="0" fontId="6" fillId="0" borderId="2" xfId="0" applyFont="1" applyBorder="1"/>
    <xf numFmtId="0" fontId="6" fillId="3" borderId="2" xfId="0" applyFont="1" applyFill="1" applyBorder="1" applyAlignment="1">
      <alignment horizontal="center"/>
    </xf>
    <xf numFmtId="0" fontId="6" fillId="4" borderId="2" xfId="0" applyFont="1" applyFill="1" applyBorder="1" applyAlignment="1">
      <alignment horizontal="center"/>
    </xf>
    <xf numFmtId="0" fontId="0" fillId="5" borderId="2" xfId="0" applyFill="1" applyBorder="1" applyAlignment="1">
      <alignment horizontal="center"/>
    </xf>
    <xf numFmtId="0" fontId="6" fillId="5" borderId="2" xfId="0" applyFont="1" applyFill="1" applyBorder="1" applyAlignment="1">
      <alignment horizontal="center"/>
    </xf>
    <xf numFmtId="0" fontId="5" fillId="5" borderId="2" xfId="0" applyFont="1" applyFill="1" applyBorder="1" applyAlignment="1">
      <alignment horizontal="center"/>
    </xf>
    <xf numFmtId="166" fontId="5" fillId="5" borderId="2" xfId="0" applyNumberFormat="1" applyFont="1" applyFill="1" applyBorder="1" applyAlignment="1">
      <alignment horizontal="center"/>
    </xf>
    <xf numFmtId="165" fontId="5" fillId="5" borderId="2" xfId="2" applyNumberFormat="1" applyFont="1" applyFill="1" applyBorder="1" applyAlignment="1">
      <alignment horizontal="center"/>
    </xf>
    <xf numFmtId="0" fontId="0" fillId="6" borderId="2" xfId="0" applyFill="1" applyBorder="1" applyAlignment="1">
      <alignment horizontal="center"/>
    </xf>
    <xf numFmtId="0" fontId="6" fillId="6" borderId="2" xfId="0" applyFont="1" applyFill="1" applyBorder="1" applyAlignment="1">
      <alignment horizontal="center"/>
    </xf>
    <xf numFmtId="0" fontId="5" fillId="6" borderId="2" xfId="0" applyFont="1" applyFill="1" applyBorder="1" applyAlignment="1">
      <alignment horizontal="center"/>
    </xf>
    <xf numFmtId="166" fontId="5" fillId="6" borderId="2" xfId="0" applyNumberFormat="1" applyFont="1" applyFill="1" applyBorder="1" applyAlignment="1">
      <alignment horizontal="center"/>
    </xf>
    <xf numFmtId="165" fontId="5" fillId="6" borderId="2" xfId="2" applyNumberFormat="1" applyFont="1" applyFill="1" applyBorder="1" applyAlignment="1">
      <alignment horizontal="center"/>
    </xf>
    <xf numFmtId="10" fontId="5" fillId="6" borderId="2" xfId="0" applyNumberFormat="1" applyFont="1" applyFill="1" applyBorder="1" applyAlignment="1">
      <alignment horizontal="center"/>
    </xf>
    <xf numFmtId="0" fontId="0" fillId="0" borderId="2" xfId="0" applyBorder="1" applyAlignment="1">
      <alignment vertical="center"/>
    </xf>
    <xf numFmtId="0" fontId="4" fillId="0" borderId="2" xfId="0" applyFont="1" applyBorder="1"/>
    <xf numFmtId="0" fontId="4" fillId="0" borderId="2" xfId="0" applyFont="1" applyBorder="1" applyAlignment="1">
      <alignment horizontal="center"/>
    </xf>
    <xf numFmtId="0" fontId="0" fillId="0" borderId="0" xfId="0" applyAlignment="1">
      <alignment horizontal="center"/>
    </xf>
    <xf numFmtId="0" fontId="0" fillId="2" borderId="2" xfId="0" applyFill="1" applyBorder="1" applyAlignment="1">
      <alignment horizontal="center"/>
    </xf>
    <xf numFmtId="168" fontId="0" fillId="3" borderId="2" xfId="2" applyNumberFormat="1" applyFont="1" applyFill="1" applyBorder="1" applyAlignment="1">
      <alignment horizontal="center"/>
    </xf>
    <xf numFmtId="168" fontId="5" fillId="3" borderId="2" xfId="2" applyNumberFormat="1" applyFont="1" applyFill="1" applyBorder="1" applyAlignment="1">
      <alignment horizontal="center"/>
    </xf>
    <xf numFmtId="168" fontId="5" fillId="5" borderId="2" xfId="2" applyNumberFormat="1" applyFont="1" applyFill="1" applyBorder="1" applyAlignment="1">
      <alignment horizontal="center"/>
    </xf>
    <xf numFmtId="168" fontId="5" fillId="4" borderId="2" xfId="2" applyNumberFormat="1" applyFont="1" applyFill="1" applyBorder="1" applyAlignment="1">
      <alignment horizontal="center"/>
    </xf>
    <xf numFmtId="168" fontId="5" fillId="6" borderId="2" xfId="2" applyNumberFormat="1" applyFont="1" applyFill="1" applyBorder="1" applyAlignment="1">
      <alignment horizontal="center"/>
    </xf>
    <xf numFmtId="0" fontId="0" fillId="5" borderId="2" xfId="0" applyFill="1" applyBorder="1" applyAlignment="1">
      <alignment horizontal="center" vertical="center"/>
    </xf>
    <xf numFmtId="0" fontId="0" fillId="6" borderId="2" xfId="0" applyFill="1" applyBorder="1" applyAlignment="1">
      <alignment horizontal="center" vertical="center"/>
    </xf>
    <xf numFmtId="168" fontId="0" fillId="7" borderId="2" xfId="2" applyNumberFormat="1" applyFont="1" applyFill="1" applyBorder="1" applyAlignment="1">
      <alignment horizontal="center"/>
    </xf>
    <xf numFmtId="168" fontId="5" fillId="7" borderId="3" xfId="2" applyNumberFormat="1" applyFont="1" applyFill="1" applyBorder="1" applyAlignment="1">
      <alignment horizontal="center"/>
    </xf>
    <xf numFmtId="10" fontId="5" fillId="5" borderId="2" xfId="0" applyNumberFormat="1" applyFont="1" applyFill="1" applyBorder="1" applyAlignment="1">
      <alignment horizontal="center"/>
    </xf>
    <xf numFmtId="10" fontId="0" fillId="0" borderId="0" xfId="0" applyNumberFormat="1"/>
    <xf numFmtId="166" fontId="0" fillId="4" borderId="2" xfId="3" applyNumberFormat="1" applyFont="1" applyFill="1" applyBorder="1" applyAlignment="1">
      <alignment horizontal="center"/>
    </xf>
    <xf numFmtId="0" fontId="5" fillId="5" borderId="2" xfId="0" applyFont="1" applyFill="1" applyBorder="1" applyAlignment="1">
      <alignment horizontal="center" vertical="center"/>
    </xf>
    <xf numFmtId="168" fontId="5" fillId="7" borderId="2" xfId="2" applyNumberFormat="1" applyFont="1" applyFill="1" applyBorder="1" applyAlignment="1">
      <alignment horizontal="center"/>
    </xf>
    <xf numFmtId="0" fontId="5" fillId="0" borderId="0" xfId="0" applyFont="1"/>
    <xf numFmtId="0" fontId="5" fillId="6" borderId="2" xfId="0" applyFont="1" applyFill="1" applyBorder="1" applyAlignment="1">
      <alignment horizontal="center" vertical="center"/>
    </xf>
    <xf numFmtId="0" fontId="0" fillId="0" borderId="0" xfId="0" pivotButton="1"/>
    <xf numFmtId="0" fontId="11" fillId="0" borderId="0" xfId="0" applyFont="1"/>
    <xf numFmtId="0" fontId="11" fillId="0" borderId="0" xfId="0" applyFont="1" applyAlignment="1">
      <alignment vertical="center"/>
    </xf>
    <xf numFmtId="0" fontId="15" fillId="0" borderId="0" xfId="0" applyFont="1" applyAlignment="1">
      <alignment horizontal="center" vertical="center" wrapText="1"/>
    </xf>
    <xf numFmtId="0" fontId="21" fillId="0" borderId="0" xfId="0" applyFont="1"/>
    <xf numFmtId="0" fontId="11" fillId="0" borderId="0" xfId="0" applyFont="1" applyAlignment="1">
      <alignment horizontal="center" wrapText="1"/>
    </xf>
    <xf numFmtId="0" fontId="14" fillId="8" borderId="0" xfId="1" applyFont="1" applyFill="1" applyBorder="1" applyAlignment="1">
      <alignment horizontal="center" vertical="center" wrapText="1"/>
    </xf>
    <xf numFmtId="0" fontId="24" fillId="0" borderId="0" xfId="0" applyFont="1" applyAlignment="1">
      <alignment horizontal="left" wrapText="1"/>
    </xf>
    <xf numFmtId="0" fontId="26" fillId="8" borderId="0" xfId="1" applyFont="1" applyFill="1" applyBorder="1" applyAlignment="1">
      <alignment horizontal="left" vertical="center" wrapText="1"/>
    </xf>
    <xf numFmtId="0" fontId="2" fillId="8" borderId="0" xfId="1" applyFont="1" applyFill="1" applyBorder="1" applyAlignment="1">
      <alignment horizontal="center" vertical="center" wrapText="1"/>
    </xf>
    <xf numFmtId="0" fontId="0" fillId="9" borderId="0" xfId="0" applyFill="1" applyAlignment="1">
      <alignment wrapText="1"/>
    </xf>
    <xf numFmtId="0" fontId="12" fillId="9" borderId="0" xfId="0" applyFont="1" applyFill="1" applyAlignment="1">
      <alignment horizontal="center" vertical="top" wrapText="1"/>
    </xf>
    <xf numFmtId="0" fontId="11" fillId="9" borderId="0" xfId="0" applyFont="1" applyFill="1" applyAlignment="1">
      <alignment wrapText="1"/>
    </xf>
    <xf numFmtId="0" fontId="25" fillId="0" borderId="0" xfId="4" applyFont="1" applyFill="1" applyAlignment="1">
      <alignment horizontal="left" vertical="top" wrapText="1"/>
    </xf>
    <xf numFmtId="0" fontId="2" fillId="0" borderId="0" xfId="1" applyFont="1" applyFill="1" applyBorder="1" applyAlignment="1">
      <alignment horizontal="center" vertical="center" wrapText="1"/>
    </xf>
    <xf numFmtId="0" fontId="0" fillId="0" borderId="0" xfId="0" applyAlignment="1">
      <alignment wrapText="1"/>
    </xf>
    <xf numFmtId="0" fontId="28" fillId="0" borderId="0" xfId="0" applyFont="1" applyAlignment="1">
      <alignment horizontal="center" wrapText="1"/>
    </xf>
    <xf numFmtId="0" fontId="12" fillId="0" borderId="0" xfId="0" applyFont="1" applyAlignment="1">
      <alignment horizontal="center" vertical="top" wrapText="1"/>
    </xf>
    <xf numFmtId="0" fontId="29" fillId="0" borderId="0" xfId="0" applyFont="1" applyAlignment="1">
      <alignment horizontal="center"/>
    </xf>
    <xf numFmtId="0" fontId="16" fillId="0" borderId="0" xfId="0" applyFont="1" applyAlignment="1">
      <alignment horizontal="right" indent="1"/>
    </xf>
    <xf numFmtId="0" fontId="30" fillId="0" borderId="0" xfId="0" applyFont="1" applyAlignment="1">
      <alignment horizontal="center"/>
    </xf>
    <xf numFmtId="9" fontId="30" fillId="0" borderId="0" xfId="0" applyNumberFormat="1" applyFont="1" applyAlignment="1">
      <alignment horizontal="center"/>
    </xf>
    <xf numFmtId="0" fontId="32" fillId="0" borderId="0" xfId="0" applyFont="1" applyAlignment="1" applyProtection="1">
      <alignment horizontal="center"/>
      <protection locked="0"/>
    </xf>
    <xf numFmtId="0" fontId="13" fillId="0" borderId="0" xfId="0" applyFont="1" applyAlignment="1">
      <alignment horizontal="left" vertical="top" wrapText="1" indent="7"/>
    </xf>
    <xf numFmtId="165" fontId="13" fillId="0" borderId="0" xfId="3" applyNumberFormat="1" applyFont="1" applyFill="1" applyBorder="1" applyAlignment="1">
      <alignment horizontal="center" vertical="top" wrapText="1"/>
    </xf>
    <xf numFmtId="9" fontId="13" fillId="0" borderId="0" xfId="3" applyFont="1" applyFill="1" applyBorder="1" applyAlignment="1">
      <alignment horizontal="center" wrapText="1"/>
    </xf>
    <xf numFmtId="0" fontId="14" fillId="0" borderId="0" xfId="1" applyFont="1" applyFill="1" applyBorder="1" applyAlignment="1">
      <alignment horizontal="center" vertical="center" wrapText="1"/>
    </xf>
    <xf numFmtId="0" fontId="11" fillId="0" borderId="0" xfId="0" applyFont="1" applyAlignment="1">
      <alignment wrapText="1"/>
    </xf>
    <xf numFmtId="0" fontId="17" fillId="0" borderId="0" xfId="0" applyFont="1" applyAlignment="1">
      <alignment horizontal="center" vertical="top" wrapText="1"/>
    </xf>
    <xf numFmtId="0" fontId="18" fillId="0" borderId="0" xfId="0" applyFont="1" applyAlignment="1">
      <alignment horizontal="center" vertical="top" wrapText="1"/>
    </xf>
    <xf numFmtId="165" fontId="13" fillId="0" borderId="0" xfId="3" applyNumberFormat="1" applyFont="1" applyFill="1" applyAlignment="1">
      <alignment horizontal="center" vertical="center" wrapText="1"/>
    </xf>
    <xf numFmtId="9" fontId="13" fillId="0" borderId="0" xfId="3" applyFont="1" applyFill="1" applyAlignment="1">
      <alignment horizontal="center" vertical="center" wrapText="1"/>
    </xf>
    <xf numFmtId="0" fontId="10" fillId="9" borderId="0" xfId="3" applyNumberFormat="1" applyFont="1" applyFill="1" applyAlignment="1">
      <alignment horizontal="center" vertical="center"/>
    </xf>
    <xf numFmtId="9" fontId="10" fillId="9" borderId="0" xfId="3" applyFont="1" applyFill="1" applyAlignment="1">
      <alignment horizontal="center"/>
    </xf>
    <xf numFmtId="167" fontId="10" fillId="9" borderId="0" xfId="2" applyNumberFormat="1" applyFont="1" applyFill="1" applyAlignment="1">
      <alignment horizontal="center" vertical="center"/>
    </xf>
    <xf numFmtId="0" fontId="10" fillId="9" borderId="0" xfId="2" applyNumberFormat="1" applyFont="1" applyFill="1" applyAlignment="1">
      <alignment horizontal="center" vertical="center"/>
    </xf>
    <xf numFmtId="0" fontId="32" fillId="9" borderId="5" xfId="0" applyFont="1" applyFill="1" applyBorder="1" applyAlignment="1" applyProtection="1">
      <alignment horizontal="center"/>
      <protection locked="0"/>
    </xf>
    <xf numFmtId="0" fontId="32" fillId="9" borderId="6" xfId="0" applyFont="1" applyFill="1" applyBorder="1" applyAlignment="1" applyProtection="1">
      <alignment horizontal="center"/>
      <protection locked="0"/>
    </xf>
    <xf numFmtId="0" fontId="32" fillId="9" borderId="7" xfId="0" applyFont="1" applyFill="1" applyBorder="1" applyAlignment="1" applyProtection="1">
      <alignment horizontal="center"/>
      <protection locked="0"/>
    </xf>
    <xf numFmtId="0" fontId="0" fillId="8" borderId="0" xfId="0" applyFill="1"/>
    <xf numFmtId="0" fontId="34" fillId="9" borderId="0" xfId="0" applyFont="1" applyFill="1" applyAlignment="1">
      <alignment wrapText="1"/>
    </xf>
    <xf numFmtId="0" fontId="27" fillId="9" borderId="0" xfId="0" applyFont="1" applyFill="1" applyAlignment="1">
      <alignment horizontal="center" vertical="top" wrapText="1"/>
    </xf>
    <xf numFmtId="165" fontId="35" fillId="9" borderId="0" xfId="3" applyNumberFormat="1" applyFont="1" applyFill="1" applyAlignment="1">
      <alignment horizontal="center" vertical="center" wrapText="1"/>
    </xf>
    <xf numFmtId="9" fontId="35" fillId="9" borderId="0" xfId="3" applyFont="1" applyFill="1" applyAlignment="1">
      <alignment horizontal="center" vertical="center" wrapText="1"/>
    </xf>
    <xf numFmtId="0" fontId="36" fillId="9" borderId="9" xfId="0" applyFont="1" applyFill="1" applyBorder="1" applyAlignment="1">
      <alignment horizontal="center" vertical="center" wrapText="1"/>
    </xf>
    <xf numFmtId="0" fontId="36" fillId="9" borderId="8"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6" fillId="9" borderId="0" xfId="0" applyFont="1" applyFill="1" applyAlignment="1">
      <alignment horizontal="center" vertical="center" wrapText="1"/>
    </xf>
    <xf numFmtId="0" fontId="0" fillId="0" borderId="0" xfId="0" applyAlignment="1">
      <alignment vertical="top"/>
    </xf>
    <xf numFmtId="0" fontId="23" fillId="0" borderId="0" xfId="0" applyFont="1" applyAlignment="1">
      <alignment horizontal="left" vertical="top" wrapText="1"/>
    </xf>
    <xf numFmtId="0" fontId="0" fillId="2" borderId="0" xfId="0" applyFill="1" applyAlignment="1">
      <alignment horizontal="center"/>
    </xf>
    <xf numFmtId="0" fontId="37" fillId="9" borderId="8" xfId="0" applyFont="1" applyFill="1" applyBorder="1" applyAlignment="1">
      <alignment horizontal="right"/>
    </xf>
    <xf numFmtId="0" fontId="38" fillId="9" borderId="0" xfId="0" applyFont="1" applyFill="1" applyAlignment="1">
      <alignment horizontal="center"/>
    </xf>
    <xf numFmtId="9" fontId="38" fillId="9" borderId="0" xfId="0" applyNumberFormat="1" applyFont="1" applyFill="1" applyAlignment="1">
      <alignment horizontal="center"/>
    </xf>
    <xf numFmtId="0" fontId="37" fillId="2" borderId="8" xfId="0" applyFont="1" applyFill="1" applyBorder="1" applyAlignment="1">
      <alignment horizontal="right"/>
    </xf>
    <xf numFmtId="9" fontId="38" fillId="2" borderId="0" xfId="0" applyNumberFormat="1" applyFont="1" applyFill="1" applyAlignment="1">
      <alignment horizontal="center"/>
    </xf>
    <xf numFmtId="0" fontId="0" fillId="2" borderId="0" xfId="0" applyFill="1" applyAlignment="1">
      <alignment horizontal="right" indent="1"/>
    </xf>
    <xf numFmtId="0" fontId="19" fillId="2" borderId="0" xfId="0" applyFont="1" applyFill="1" applyAlignment="1">
      <alignment horizontal="center" vertical="center" wrapText="1"/>
    </xf>
    <xf numFmtId="0" fontId="20" fillId="2" borderId="0" xfId="0" applyFont="1" applyFill="1"/>
    <xf numFmtId="0" fontId="11" fillId="2" borderId="0" xfId="0" applyFont="1" applyFill="1"/>
    <xf numFmtId="0" fontId="0" fillId="2" borderId="0" xfId="0" applyFill="1"/>
    <xf numFmtId="0" fontId="9" fillId="9" borderId="0" xfId="0" applyFont="1" applyFill="1" applyAlignment="1">
      <alignment horizontal="right" vertical="center" wrapText="1"/>
    </xf>
    <xf numFmtId="0" fontId="9" fillId="9" borderId="0" xfId="0" applyFont="1" applyFill="1" applyAlignment="1">
      <alignment horizontal="right" wrapText="1"/>
    </xf>
    <xf numFmtId="0" fontId="13" fillId="9" borderId="0" xfId="0" applyFont="1" applyFill="1" applyAlignment="1">
      <alignment horizontal="right" vertical="top" wrapText="1"/>
    </xf>
    <xf numFmtId="0" fontId="13" fillId="9" borderId="0" xfId="0" applyFont="1" applyFill="1" applyAlignment="1">
      <alignment horizontal="right" wrapText="1"/>
    </xf>
    <xf numFmtId="0" fontId="0" fillId="9" borderId="0" xfId="0" applyFill="1"/>
    <xf numFmtId="167" fontId="45" fillId="9" borderId="0" xfId="2" applyNumberFormat="1" applyFont="1" applyFill="1" applyAlignment="1">
      <alignment horizontal="center" vertical="center"/>
    </xf>
    <xf numFmtId="9" fontId="45" fillId="9" borderId="0" xfId="3" applyFont="1" applyFill="1" applyAlignment="1">
      <alignment horizontal="center" vertical="center"/>
    </xf>
    <xf numFmtId="0" fontId="31" fillId="9" borderId="9" xfId="0" applyFont="1" applyFill="1" applyBorder="1" applyAlignment="1" applyProtection="1">
      <alignment horizontal="right"/>
      <protection locked="0"/>
    </xf>
    <xf numFmtId="0" fontId="31" fillId="9" borderId="8" xfId="0" applyFont="1" applyFill="1" applyBorder="1" applyAlignment="1" applyProtection="1">
      <alignment horizontal="right"/>
      <protection locked="0"/>
    </xf>
    <xf numFmtId="0" fontId="31" fillId="9" borderId="10" xfId="0" applyFont="1" applyFill="1" applyBorder="1" applyAlignment="1" applyProtection="1">
      <alignment horizontal="right"/>
      <protection locked="0"/>
    </xf>
    <xf numFmtId="0" fontId="13" fillId="2" borderId="0" xfId="0" applyFont="1" applyFill="1" applyAlignment="1">
      <alignment horizontal="right" wrapText="1"/>
    </xf>
    <xf numFmtId="9" fontId="45" fillId="2" borderId="0" xfId="3" applyFont="1" applyFill="1" applyAlignment="1">
      <alignment horizontal="center" vertical="center"/>
    </xf>
    <xf numFmtId="9" fontId="13" fillId="2" borderId="0" xfId="3" applyFont="1" applyFill="1" applyBorder="1" applyAlignment="1">
      <alignment horizontal="center" wrapText="1"/>
    </xf>
    <xf numFmtId="0" fontId="46" fillId="0" borderId="0" xfId="0" applyFont="1"/>
    <xf numFmtId="0" fontId="45" fillId="0" borderId="0" xfId="0" applyFont="1" applyAlignment="1">
      <alignment vertical="center"/>
    </xf>
    <xf numFmtId="0" fontId="33" fillId="9" borderId="4" xfId="0" applyFont="1" applyFill="1" applyBorder="1" applyAlignment="1">
      <alignment horizontal="center" vertical="top" wrapText="1"/>
    </xf>
    <xf numFmtId="0" fontId="24" fillId="0" borderId="0" xfId="0" applyFont="1" applyAlignment="1">
      <alignment horizontal="left" wrapText="1"/>
    </xf>
    <xf numFmtId="0" fontId="24" fillId="0" borderId="0" xfId="0" applyFont="1" applyAlignment="1">
      <alignment horizontal="left" vertical="top" wrapText="1"/>
    </xf>
    <xf numFmtId="0" fontId="25" fillId="0" borderId="0" xfId="4" applyFont="1" applyAlignment="1">
      <alignment horizontal="left" vertical="top" wrapText="1"/>
    </xf>
    <xf numFmtId="0" fontId="44" fillId="2" borderId="0" xfId="0" applyFont="1" applyFill="1" applyAlignment="1">
      <alignment horizontal="center"/>
    </xf>
    <xf numFmtId="0" fontId="41" fillId="2" borderId="4" xfId="0" applyFont="1" applyFill="1" applyBorder="1" applyAlignment="1">
      <alignment horizontal="center"/>
    </xf>
    <xf numFmtId="0" fontId="19" fillId="8" borderId="0" xfId="0" applyFont="1" applyFill="1" applyAlignment="1">
      <alignment horizontal="center" vertical="center" wrapText="1"/>
    </xf>
    <xf numFmtId="0" fontId="20" fillId="8" borderId="0" xfId="0" applyFont="1" applyFill="1"/>
    <xf numFmtId="0" fontId="43" fillId="8" borderId="0" xfId="0" applyFont="1" applyFill="1"/>
    <xf numFmtId="0" fontId="39" fillId="9" borderId="0" xfId="0" applyFont="1" applyFill="1" applyAlignment="1">
      <alignment horizontal="center" wrapText="1"/>
    </xf>
    <xf numFmtId="0" fontId="40" fillId="9" borderId="0" xfId="0" applyFont="1" applyFill="1" applyAlignment="1">
      <alignment horizontal="center" wrapText="1"/>
    </xf>
    <xf numFmtId="0" fontId="42" fillId="8" borderId="0" xfId="0" applyFont="1" applyFill="1" applyAlignment="1">
      <alignment horizontal="center" vertical="center" wrapText="1"/>
    </xf>
    <xf numFmtId="0" fontId="42" fillId="8" borderId="0" xfId="0" applyFont="1" applyFill="1" applyAlignment="1">
      <alignment horizontal="center"/>
    </xf>
    <xf numFmtId="0" fontId="39" fillId="9" borderId="0" xfId="0" applyFont="1" applyFill="1" applyAlignment="1">
      <alignment horizontal="center" vertical="top" wrapText="1"/>
    </xf>
  </cellXfs>
  <cellStyles count="5">
    <cellStyle name="Currency" xfId="2" builtinId="4"/>
    <cellStyle name="Heading 1" xfId="1" builtinId="16"/>
    <cellStyle name="Hyperlink" xfId="4" builtinId="8"/>
    <cellStyle name="Normal" xfId="0" builtinId="0"/>
    <cellStyle name="Percent" xfId="3" builtinId="5"/>
  </cellStyles>
  <dxfs count="0"/>
  <tableStyles count="0" defaultTableStyle="TableStyleMedium2" defaultPivotStyle="PivotStyleLight16"/>
  <colors>
    <mruColors>
      <color rgb="FFF7F7F5"/>
      <color rgb="FFF26D04"/>
      <color rgb="FFFEDB00"/>
      <color rgb="FF54585A"/>
      <color rgb="FFFFFFCC"/>
      <color rgb="FF5C9FB3"/>
      <color rgb="FF4B6A85"/>
      <color rgb="FFE3F3D8"/>
      <color rgb="FFE1D8DC"/>
      <color rgb="FFEAF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[Save on Energy Efficient Electrification Interactive Fact Sheet_v3.3.xlsx]Graphs!Tableau croisé dynamique3</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6"/>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7"/>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8"/>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1"/>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2"/>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Graphs!$C$5</c:f>
              <c:strCache>
                <c:ptCount val="1"/>
                <c:pt idx="0">
                  <c:v>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Graphs!$A$6:$B$18</c:f>
              <c:multiLvlStrCache>
                <c:ptCount val="12"/>
                <c:lvl>
                  <c:pt idx="0">
                    <c:v>No measures</c:v>
                  </c:pt>
                  <c:pt idx="1">
                    <c:v>Demand Control Ventilation, Air Sealing and Heat Recovery</c:v>
                  </c:pt>
                  <c:pt idx="2">
                    <c:v>Demand Control Ventilation and Heat Recovery</c:v>
                  </c:pt>
                  <c:pt idx="3">
                    <c:v>Demand Control Ventilation</c:v>
                  </c:pt>
                  <c:pt idx="4">
                    <c:v>No measures</c:v>
                  </c:pt>
                  <c:pt idx="5">
                    <c:v>Demand Control Ventilation, Air Sealing and Heat Recovery</c:v>
                  </c:pt>
                  <c:pt idx="6">
                    <c:v>Demand Control Ventilation and Heat Recovery</c:v>
                  </c:pt>
                  <c:pt idx="7">
                    <c:v>Demand Control Ventilation</c:v>
                  </c:pt>
                  <c:pt idx="8">
                    <c:v>No measures</c:v>
                  </c:pt>
                  <c:pt idx="9">
                    <c:v>Demand Control Ventilation, Air Sealing and Heat Recovery</c:v>
                  </c:pt>
                  <c:pt idx="10">
                    <c:v>Demand Control Ventilation and Heat Recovery</c:v>
                  </c:pt>
                  <c:pt idx="11">
                    <c:v>Demand Control Ventilation</c:v>
                  </c:pt>
                </c:lvl>
                <c:lvl>
                  <c:pt idx="0">
                    <c:v>Kingston</c:v>
                  </c:pt>
                  <c:pt idx="4">
                    <c:v>Ottawa</c:v>
                  </c:pt>
                  <c:pt idx="8">
                    <c:v>Thunder Bay</c:v>
                  </c:pt>
                </c:lvl>
              </c:multiLvlStrCache>
            </c:multiLvlStrRef>
          </c:cat>
          <c:val>
            <c:numRef>
              <c:f>Graphs!$C$6:$C$18</c:f>
              <c:numCache>
                <c:formatCode>General</c:formatCode>
                <c:ptCount val="12"/>
                <c:pt idx="0">
                  <c:v>345592</c:v>
                </c:pt>
                <c:pt idx="1">
                  <c:v>2394167</c:v>
                </c:pt>
                <c:pt idx="2">
                  <c:v>1693732</c:v>
                </c:pt>
                <c:pt idx="3">
                  <c:v>1035615</c:v>
                </c:pt>
                <c:pt idx="4">
                  <c:v>346040</c:v>
                </c:pt>
                <c:pt idx="5">
                  <c:v>2533286</c:v>
                </c:pt>
                <c:pt idx="6">
                  <c:v>1781612</c:v>
                </c:pt>
                <c:pt idx="7">
                  <c:v>1089068</c:v>
                </c:pt>
                <c:pt idx="8">
                  <c:v>440404</c:v>
                </c:pt>
                <c:pt idx="9">
                  <c:v>2868203</c:v>
                </c:pt>
                <c:pt idx="10">
                  <c:v>2034404</c:v>
                </c:pt>
                <c:pt idx="11">
                  <c:v>1259110</c:v>
                </c:pt>
              </c:numCache>
            </c:numRef>
          </c:val>
          <c:smooth val="0"/>
          <c:extLst>
            <c:ext xmlns:c16="http://schemas.microsoft.com/office/drawing/2014/chart" uri="{C3380CC4-5D6E-409C-BE32-E72D297353CC}">
              <c16:uniqueId val="{00000088-C50D-489B-8A3F-5BC66B377C02}"/>
            </c:ext>
          </c:extLst>
        </c:ser>
        <c:dLbls>
          <c:showLegendKey val="0"/>
          <c:showVal val="0"/>
          <c:showCatName val="0"/>
          <c:showSerName val="0"/>
          <c:showPercent val="0"/>
          <c:showBubbleSize val="0"/>
        </c:dLbls>
        <c:marker val="1"/>
        <c:smooth val="0"/>
        <c:axId val="753503240"/>
        <c:axId val="753496024"/>
      </c:lineChart>
      <c:catAx>
        <c:axId val="753503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496024"/>
        <c:crosses val="autoZero"/>
        <c:auto val="1"/>
        <c:lblAlgn val="ctr"/>
        <c:lblOffset val="100"/>
        <c:noMultiLvlLbl val="0"/>
      </c:catAx>
      <c:valAx>
        <c:axId val="753496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5032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[Save on Energy Efficient Electrification Interactive Fact Sheet_v3.3.xlsx]Graphs!Tableau croisé dynamique6</c:name>
    <c:fmtId val="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6234070138823015E-2"/>
          <c:y val="0.26159085244455837"/>
          <c:w val="0.90864528982070014"/>
          <c:h val="0.52102302025132263"/>
        </c:manualLayout>
      </c:layout>
      <c:lineChart>
        <c:grouping val="standard"/>
        <c:varyColors val="0"/>
        <c:ser>
          <c:idx val="0"/>
          <c:order val="0"/>
          <c:tx>
            <c:strRef>
              <c:f>Graphs!$C$21</c:f>
              <c:strCache>
                <c:ptCount val="1"/>
                <c:pt idx="0">
                  <c:v>Total</c:v>
                </c:pt>
              </c:strCache>
            </c:strRef>
          </c:tx>
          <c:spPr>
            <a:ln w="28575" cap="rnd">
              <a:solidFill>
                <a:schemeClr val="accent1"/>
              </a:solidFill>
              <a:round/>
            </a:ln>
            <a:effectLst/>
          </c:spPr>
          <c:marker>
            <c:symbol val="none"/>
          </c:marker>
          <c:cat>
            <c:multiLvlStrRef>
              <c:f>Graphs!$A$22:$B$34</c:f>
              <c:multiLvlStrCache>
                <c:ptCount val="12"/>
                <c:lvl>
                  <c:pt idx="0">
                    <c:v>No measures</c:v>
                  </c:pt>
                  <c:pt idx="1">
                    <c:v>Demand Control Ventilation, Air Sealing and Heat Recovery</c:v>
                  </c:pt>
                  <c:pt idx="2">
                    <c:v>Demand Control Ventilation and Heat Recovery</c:v>
                  </c:pt>
                  <c:pt idx="3">
                    <c:v>Demand Control Ventilation</c:v>
                  </c:pt>
                  <c:pt idx="4">
                    <c:v>No measures</c:v>
                  </c:pt>
                  <c:pt idx="5">
                    <c:v>Demand Control Ventilation, Air Sealing and Heat Recovery</c:v>
                  </c:pt>
                  <c:pt idx="6">
                    <c:v>Demand Control Ventilation and Heat Recovery</c:v>
                  </c:pt>
                  <c:pt idx="7">
                    <c:v>Demand Control Ventilation</c:v>
                  </c:pt>
                  <c:pt idx="8">
                    <c:v>No measures</c:v>
                  </c:pt>
                  <c:pt idx="9">
                    <c:v>Demand Control Ventilation, Air Sealing and Heat Recovery</c:v>
                  </c:pt>
                  <c:pt idx="10">
                    <c:v>Demand Control Ventilation and Heat Recovery</c:v>
                  </c:pt>
                  <c:pt idx="11">
                    <c:v>Demand Control Ventilation</c:v>
                  </c:pt>
                </c:lvl>
                <c:lvl>
                  <c:pt idx="0">
                    <c:v>Kingston</c:v>
                  </c:pt>
                  <c:pt idx="4">
                    <c:v>Ottawa</c:v>
                  </c:pt>
                  <c:pt idx="8">
                    <c:v>Thunder Bay</c:v>
                  </c:pt>
                </c:lvl>
              </c:multiLvlStrCache>
            </c:multiLvlStrRef>
          </c:cat>
          <c:val>
            <c:numRef>
              <c:f>Graphs!$C$22:$C$34</c:f>
              <c:numCache>
                <c:formatCode>General</c:formatCode>
                <c:ptCount val="12"/>
                <c:pt idx="0">
                  <c:v>19.941666666666666</c:v>
                </c:pt>
                <c:pt idx="1">
                  <c:v>4.2</c:v>
                </c:pt>
                <c:pt idx="2">
                  <c:v>6.2166666666666677</c:v>
                </c:pt>
                <c:pt idx="3">
                  <c:v>9.8166666666666647</c:v>
                </c:pt>
                <c:pt idx="4">
                  <c:v>21.283333333333331</c:v>
                </c:pt>
                <c:pt idx="5">
                  <c:v>4.05</c:v>
                </c:pt>
                <c:pt idx="6">
                  <c:v>6.1499999999999995</c:v>
                </c:pt>
                <c:pt idx="7">
                  <c:v>9.6999999999999975</c:v>
                </c:pt>
                <c:pt idx="8">
                  <c:v>23.299999999999997</c:v>
                </c:pt>
                <c:pt idx="9">
                  <c:v>3.6750000000000003</c:v>
                </c:pt>
                <c:pt idx="10">
                  <c:v>5.8</c:v>
                </c:pt>
                <c:pt idx="11">
                  <c:v>9.7083333333333321</c:v>
                </c:pt>
              </c:numCache>
            </c:numRef>
          </c:val>
          <c:smooth val="0"/>
          <c:extLst>
            <c:ext xmlns:c16="http://schemas.microsoft.com/office/drawing/2014/chart" uri="{C3380CC4-5D6E-409C-BE32-E72D297353CC}">
              <c16:uniqueId val="{00000000-E6A8-4971-9774-6B375302CDB7}"/>
            </c:ext>
          </c:extLst>
        </c:ser>
        <c:dLbls>
          <c:showLegendKey val="0"/>
          <c:showVal val="0"/>
          <c:showCatName val="0"/>
          <c:showSerName val="0"/>
          <c:showPercent val="0"/>
          <c:showBubbleSize val="0"/>
        </c:dLbls>
        <c:smooth val="0"/>
        <c:axId val="696596208"/>
        <c:axId val="696598504"/>
      </c:lineChart>
      <c:catAx>
        <c:axId val="69659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6598504"/>
        <c:crosses val="autoZero"/>
        <c:auto val="1"/>
        <c:lblAlgn val="ctr"/>
        <c:lblOffset val="100"/>
        <c:noMultiLvlLbl val="0"/>
      </c:catAx>
      <c:valAx>
        <c:axId val="696598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65962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[Save on Energy Efficient Electrification Interactive Fact Sheet_v3.3.xlsx]Graphs!Tableau croisé dynamique7</c:name>
    <c:fmtId val="5"/>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Graphs!$E$40</c:f>
              <c:strCache>
                <c:ptCount val="1"/>
                <c:pt idx="0">
                  <c:v>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Graphs!$A$41:$D$113</c:f>
              <c:multiLvlStrCache>
                <c:ptCount val="72"/>
                <c:lvl>
                  <c:pt idx="0">
                    <c:v>Demand Control Ventilation, Air Sealing and Heat Recovery</c:v>
                  </c:pt>
                  <c:pt idx="1">
                    <c:v>Demand Control Ventilation and Heat Recovery</c:v>
                  </c:pt>
                  <c:pt idx="2">
                    <c:v>Demand Control Ventilation</c:v>
                  </c:pt>
                  <c:pt idx="3">
                    <c:v>No measures</c:v>
                  </c:pt>
                  <c:pt idx="4">
                    <c:v>Demand Control Ventilation, Air Sealing and Heat Recovery</c:v>
                  </c:pt>
                  <c:pt idx="5">
                    <c:v>Demand Control Ventilation and Heat Recovery</c:v>
                  </c:pt>
                  <c:pt idx="6">
                    <c:v>Demand Control Ventilation</c:v>
                  </c:pt>
                  <c:pt idx="7">
                    <c:v>No measures</c:v>
                  </c:pt>
                  <c:pt idx="8">
                    <c:v>Demand Control Ventilation, Air Sealing and Heat Recovery</c:v>
                  </c:pt>
                  <c:pt idx="9">
                    <c:v>Demand Control Ventilation and Heat Recovery</c:v>
                  </c:pt>
                  <c:pt idx="10">
                    <c:v>Demand Control Ventilation</c:v>
                  </c:pt>
                  <c:pt idx="11">
                    <c:v>No measures</c:v>
                  </c:pt>
                  <c:pt idx="12">
                    <c:v>Demand Control Ventilation, Air Sealing and Heat Recovery</c:v>
                  </c:pt>
                  <c:pt idx="13">
                    <c:v>Demand Control Ventilation and Heat Recovery</c:v>
                  </c:pt>
                  <c:pt idx="14">
                    <c:v>Demand Control Ventilation</c:v>
                  </c:pt>
                  <c:pt idx="15">
                    <c:v>No measures</c:v>
                  </c:pt>
                  <c:pt idx="16">
                    <c:v>Demand Control Ventilation, Air Sealing and Heat Recovery</c:v>
                  </c:pt>
                  <c:pt idx="17">
                    <c:v>Demand Control Ventilation and Heat Recovery</c:v>
                  </c:pt>
                  <c:pt idx="18">
                    <c:v>Demand Control Ventilation</c:v>
                  </c:pt>
                  <c:pt idx="19">
                    <c:v>No measures</c:v>
                  </c:pt>
                  <c:pt idx="20">
                    <c:v>Demand Control Ventilation, Air Sealing and Heat Recovery</c:v>
                  </c:pt>
                  <c:pt idx="21">
                    <c:v>Demand Control Ventilation and Heat Recovery</c:v>
                  </c:pt>
                  <c:pt idx="22">
                    <c:v>Demand Control Ventilation</c:v>
                  </c:pt>
                  <c:pt idx="23">
                    <c:v>No measures</c:v>
                  </c:pt>
                  <c:pt idx="24">
                    <c:v>Demand Control Ventilation, Air Sealing and Heat Recovery</c:v>
                  </c:pt>
                  <c:pt idx="25">
                    <c:v>Demand Control Ventilation and Heat Recovery</c:v>
                  </c:pt>
                  <c:pt idx="26">
                    <c:v>Demand Control Ventilation</c:v>
                  </c:pt>
                  <c:pt idx="27">
                    <c:v>No measures</c:v>
                  </c:pt>
                  <c:pt idx="28">
                    <c:v>Demand Control Ventilation, Air Sealing and Heat Recovery</c:v>
                  </c:pt>
                  <c:pt idx="29">
                    <c:v>Demand Control Ventilation and Heat Recovery</c:v>
                  </c:pt>
                  <c:pt idx="30">
                    <c:v>Demand Control Ventilation</c:v>
                  </c:pt>
                  <c:pt idx="31">
                    <c:v>No measures</c:v>
                  </c:pt>
                  <c:pt idx="32">
                    <c:v>Demand Control Ventilation, Air Sealing and Heat Recovery</c:v>
                  </c:pt>
                  <c:pt idx="33">
                    <c:v>Demand Control Ventilation and Heat Recovery</c:v>
                  </c:pt>
                  <c:pt idx="34">
                    <c:v>Demand Control Ventilation</c:v>
                  </c:pt>
                  <c:pt idx="35">
                    <c:v>No measures</c:v>
                  </c:pt>
                  <c:pt idx="36">
                    <c:v>Demand Control Ventilation, Air Sealing and Heat Recovery</c:v>
                  </c:pt>
                  <c:pt idx="37">
                    <c:v>Demand Control Ventilation and Heat Recovery</c:v>
                  </c:pt>
                  <c:pt idx="38">
                    <c:v>Demand Control Ventilation</c:v>
                  </c:pt>
                  <c:pt idx="39">
                    <c:v>No measures</c:v>
                  </c:pt>
                  <c:pt idx="40">
                    <c:v>Demand Control Ventilation, Air Sealing and Heat Recovery</c:v>
                  </c:pt>
                  <c:pt idx="41">
                    <c:v>Demand Control Ventilation and Heat Recovery</c:v>
                  </c:pt>
                  <c:pt idx="42">
                    <c:v>Demand Control Ventilation</c:v>
                  </c:pt>
                  <c:pt idx="43">
                    <c:v>No measures</c:v>
                  </c:pt>
                  <c:pt idx="44">
                    <c:v>Demand Control Ventilation, Air Sealing and Heat Recovery</c:v>
                  </c:pt>
                  <c:pt idx="45">
                    <c:v>Demand Control Ventilation and Heat Recovery</c:v>
                  </c:pt>
                  <c:pt idx="46">
                    <c:v>Demand Control Ventilation</c:v>
                  </c:pt>
                  <c:pt idx="47">
                    <c:v>No measures</c:v>
                  </c:pt>
                  <c:pt idx="48">
                    <c:v>Demand Control Ventilation, Air Sealing and Heat Recovery</c:v>
                  </c:pt>
                  <c:pt idx="49">
                    <c:v>Demand Control Ventilation and Heat Recovery</c:v>
                  </c:pt>
                  <c:pt idx="50">
                    <c:v>Demand Control Ventilation</c:v>
                  </c:pt>
                  <c:pt idx="51">
                    <c:v>No measures</c:v>
                  </c:pt>
                  <c:pt idx="52">
                    <c:v>Demand Control Ventilation, Air Sealing and Heat Recovery</c:v>
                  </c:pt>
                  <c:pt idx="53">
                    <c:v>Demand Control Ventilation and Heat Recovery</c:v>
                  </c:pt>
                  <c:pt idx="54">
                    <c:v>Demand Control Ventilation</c:v>
                  </c:pt>
                  <c:pt idx="55">
                    <c:v>No measures</c:v>
                  </c:pt>
                  <c:pt idx="56">
                    <c:v>Demand Control Ventilation, Air Sealing and Heat Recovery</c:v>
                  </c:pt>
                  <c:pt idx="57">
                    <c:v>Demand Control Ventilation and Heat Recovery</c:v>
                  </c:pt>
                  <c:pt idx="58">
                    <c:v>Demand Control Ventilation</c:v>
                  </c:pt>
                  <c:pt idx="59">
                    <c:v>No measures</c:v>
                  </c:pt>
                  <c:pt idx="60">
                    <c:v>Demand Control Ventilation, Air Sealing and Heat Recovery</c:v>
                  </c:pt>
                  <c:pt idx="61">
                    <c:v>Demand Control Ventilation and Heat Recovery</c:v>
                  </c:pt>
                  <c:pt idx="62">
                    <c:v>Demand Control Ventilation</c:v>
                  </c:pt>
                  <c:pt idx="63">
                    <c:v>No measures</c:v>
                  </c:pt>
                  <c:pt idx="64">
                    <c:v>Demand Control Ventilation, Air Sealing and Heat Recovery</c:v>
                  </c:pt>
                  <c:pt idx="65">
                    <c:v>Demand Control Ventilation and Heat Recovery</c:v>
                  </c:pt>
                  <c:pt idx="66">
                    <c:v>Demand Control Ventilation</c:v>
                  </c:pt>
                  <c:pt idx="67">
                    <c:v>No measures</c:v>
                  </c:pt>
                  <c:pt idx="68">
                    <c:v>Demand Control Ventilation, Air Sealing and Heat Recovery</c:v>
                  </c:pt>
                  <c:pt idx="69">
                    <c:v>Demand Control Ventilation and Heat Recovery</c:v>
                  </c:pt>
                  <c:pt idx="70">
                    <c:v>Demand Control Ventilation</c:v>
                  </c:pt>
                  <c:pt idx="71">
                    <c:v>No measures</c:v>
                  </c:pt>
                </c:lvl>
                <c:lvl>
                  <c:pt idx="0">
                    <c:v>Kingston</c:v>
                  </c:pt>
                  <c:pt idx="4">
                    <c:v>Ottawa</c:v>
                  </c:pt>
                  <c:pt idx="8">
                    <c:v>Thunder Bay</c:v>
                  </c:pt>
                  <c:pt idx="12">
                    <c:v>Kingston</c:v>
                  </c:pt>
                  <c:pt idx="16">
                    <c:v>Ottawa</c:v>
                  </c:pt>
                  <c:pt idx="20">
                    <c:v>Thunder Bay</c:v>
                  </c:pt>
                  <c:pt idx="24">
                    <c:v>Kingston</c:v>
                  </c:pt>
                  <c:pt idx="28">
                    <c:v>Ottawa</c:v>
                  </c:pt>
                  <c:pt idx="32">
                    <c:v>Thunder Bay</c:v>
                  </c:pt>
                  <c:pt idx="36">
                    <c:v>Kingston</c:v>
                  </c:pt>
                  <c:pt idx="40">
                    <c:v>Ottawa</c:v>
                  </c:pt>
                  <c:pt idx="44">
                    <c:v>Thunder Bay</c:v>
                  </c:pt>
                  <c:pt idx="48">
                    <c:v>Kingston</c:v>
                  </c:pt>
                  <c:pt idx="52">
                    <c:v>Ottawa</c:v>
                  </c:pt>
                  <c:pt idx="56">
                    <c:v>Thunder Bay</c:v>
                  </c:pt>
                  <c:pt idx="60">
                    <c:v>Kingston</c:v>
                  </c:pt>
                  <c:pt idx="64">
                    <c:v>Ottawa</c:v>
                  </c:pt>
                  <c:pt idx="68">
                    <c:v>Thunder Bay</c:v>
                  </c:pt>
                </c:lvl>
                <c:lvl>
                  <c:pt idx="0">
                    <c:v>Natural Gas</c:v>
                  </c:pt>
                  <c:pt idx="12">
                    <c:v>Propane </c:v>
                  </c:pt>
                  <c:pt idx="24">
                    <c:v>Natural Gas</c:v>
                  </c:pt>
                  <c:pt idx="36">
                    <c:v>Propane </c:v>
                  </c:pt>
                  <c:pt idx="48">
                    <c:v>Natural Gas</c:v>
                  </c:pt>
                  <c:pt idx="60">
                    <c:v>Propane </c:v>
                  </c:pt>
                </c:lvl>
                <c:lvl>
                  <c:pt idx="0">
                    <c:v>Medium</c:v>
                  </c:pt>
                  <c:pt idx="24">
                    <c:v>Poorly</c:v>
                  </c:pt>
                  <c:pt idx="48">
                    <c:v>Well </c:v>
                  </c:pt>
                </c:lvl>
              </c:multiLvlStrCache>
            </c:multiLvlStrRef>
          </c:cat>
          <c:val>
            <c:numRef>
              <c:f>Graphs!$E$41:$E$113</c:f>
              <c:numCache>
                <c:formatCode>General</c:formatCode>
                <c:ptCount val="72"/>
                <c:pt idx="0">
                  <c:v>11.4</c:v>
                </c:pt>
                <c:pt idx="1">
                  <c:v>17.899999999999999</c:v>
                </c:pt>
                <c:pt idx="2">
                  <c:v>30.4</c:v>
                </c:pt>
                <c:pt idx="3">
                  <c:v>69.7</c:v>
                </c:pt>
                <c:pt idx="4">
                  <c:v>11.4</c:v>
                </c:pt>
                <c:pt idx="5">
                  <c:v>18.100000000000001</c:v>
                </c:pt>
                <c:pt idx="6">
                  <c:v>30.8</c:v>
                </c:pt>
                <c:pt idx="7">
                  <c:v>72</c:v>
                </c:pt>
                <c:pt idx="8">
                  <c:v>10.3</c:v>
                </c:pt>
                <c:pt idx="9">
                  <c:v>17</c:v>
                </c:pt>
                <c:pt idx="10">
                  <c:v>30.6</c:v>
                </c:pt>
                <c:pt idx="11">
                  <c:v>82.6</c:v>
                </c:pt>
                <c:pt idx="12">
                  <c:v>5</c:v>
                </c:pt>
                <c:pt idx="13">
                  <c:v>6.6999999999999993</c:v>
                </c:pt>
                <c:pt idx="14">
                  <c:v>8.6999999999999993</c:v>
                </c:pt>
                <c:pt idx="15">
                  <c:v>11.5</c:v>
                </c:pt>
                <c:pt idx="16">
                  <c:v>4.5999999999999996</c:v>
                </c:pt>
                <c:pt idx="17">
                  <c:v>6.6999999999999993</c:v>
                </c:pt>
                <c:pt idx="18">
                  <c:v>8.6999999999999993</c:v>
                </c:pt>
                <c:pt idx="19">
                  <c:v>11.5</c:v>
                </c:pt>
                <c:pt idx="20">
                  <c:v>4.4000000000000004</c:v>
                </c:pt>
                <c:pt idx="21">
                  <c:v>5.9</c:v>
                </c:pt>
                <c:pt idx="22">
                  <c:v>8</c:v>
                </c:pt>
                <c:pt idx="23">
                  <c:v>10.6</c:v>
                </c:pt>
                <c:pt idx="24">
                  <c:v>10.5</c:v>
                </c:pt>
                <c:pt idx="25">
                  <c:v>17.100000000000001</c:v>
                </c:pt>
                <c:pt idx="26">
                  <c:v>29.8</c:v>
                </c:pt>
                <c:pt idx="27">
                  <c:v>69.599999999999994</c:v>
                </c:pt>
                <c:pt idx="28">
                  <c:v>10.199999999999999</c:v>
                </c:pt>
                <c:pt idx="29">
                  <c:v>16.899999999999999</c:v>
                </c:pt>
                <c:pt idx="30">
                  <c:v>28</c:v>
                </c:pt>
                <c:pt idx="31">
                  <c:v>77.3</c:v>
                </c:pt>
                <c:pt idx="32">
                  <c:v>9.6999999999999993</c:v>
                </c:pt>
                <c:pt idx="33">
                  <c:v>16.5</c:v>
                </c:pt>
                <c:pt idx="34">
                  <c:v>30.2</c:v>
                </c:pt>
                <c:pt idx="35">
                  <c:v>82.4</c:v>
                </c:pt>
                <c:pt idx="36">
                  <c:v>4.5999999999999996</c:v>
                </c:pt>
                <c:pt idx="37">
                  <c:v>6.3000000000000007</c:v>
                </c:pt>
                <c:pt idx="38">
                  <c:v>8.5</c:v>
                </c:pt>
                <c:pt idx="39">
                  <c:v>11.5</c:v>
                </c:pt>
                <c:pt idx="40">
                  <c:v>4.4000000000000004</c:v>
                </c:pt>
                <c:pt idx="41">
                  <c:v>6.1</c:v>
                </c:pt>
                <c:pt idx="42">
                  <c:v>8.3999999999999986</c:v>
                </c:pt>
                <c:pt idx="43">
                  <c:v>11.3</c:v>
                </c:pt>
                <c:pt idx="44">
                  <c:v>4.2</c:v>
                </c:pt>
                <c:pt idx="45">
                  <c:v>5.8</c:v>
                </c:pt>
                <c:pt idx="46">
                  <c:v>7.9</c:v>
                </c:pt>
                <c:pt idx="47">
                  <c:v>10.8</c:v>
                </c:pt>
                <c:pt idx="48">
                  <c:v>13</c:v>
                </c:pt>
                <c:pt idx="49">
                  <c:v>19.3</c:v>
                </c:pt>
                <c:pt idx="50">
                  <c:v>31.1</c:v>
                </c:pt>
                <c:pt idx="51">
                  <c:v>65.2</c:v>
                </c:pt>
                <c:pt idx="52">
                  <c:v>12.399999999999999</c:v>
                </c:pt>
                <c:pt idx="53">
                  <c:v>19.100000000000001</c:v>
                </c:pt>
                <c:pt idx="54">
                  <c:v>31.599999999999998</c:v>
                </c:pt>
                <c:pt idx="55">
                  <c:v>71.8</c:v>
                </c:pt>
                <c:pt idx="56">
                  <c:v>10.5</c:v>
                </c:pt>
                <c:pt idx="57">
                  <c:v>18.100000000000001</c:v>
                </c:pt>
                <c:pt idx="58">
                  <c:v>31.6</c:v>
                </c:pt>
                <c:pt idx="59">
                  <c:v>82.4</c:v>
                </c:pt>
                <c:pt idx="60">
                  <c:v>5.9</c:v>
                </c:pt>
                <c:pt idx="61">
                  <c:v>7.3000000000000007</c:v>
                </c:pt>
                <c:pt idx="62">
                  <c:v>9.3000000000000007</c:v>
                </c:pt>
                <c:pt idx="63">
                  <c:v>11.8</c:v>
                </c:pt>
                <c:pt idx="64">
                  <c:v>5.6</c:v>
                </c:pt>
                <c:pt idx="65">
                  <c:v>6.9</c:v>
                </c:pt>
                <c:pt idx="66">
                  <c:v>8.9</c:v>
                </c:pt>
                <c:pt idx="67">
                  <c:v>11.5</c:v>
                </c:pt>
                <c:pt idx="68">
                  <c:v>5</c:v>
                </c:pt>
                <c:pt idx="69">
                  <c:v>6.3000000000000007</c:v>
                </c:pt>
                <c:pt idx="70">
                  <c:v>8.1999999999999993</c:v>
                </c:pt>
                <c:pt idx="71">
                  <c:v>10.8</c:v>
                </c:pt>
              </c:numCache>
            </c:numRef>
          </c:val>
          <c:smooth val="0"/>
          <c:extLst>
            <c:ext xmlns:c16="http://schemas.microsoft.com/office/drawing/2014/chart" uri="{C3380CC4-5D6E-409C-BE32-E72D297353CC}">
              <c16:uniqueId val="{00000000-10C9-4A48-ABED-03C277655B4C}"/>
            </c:ext>
          </c:extLst>
        </c:ser>
        <c:dLbls>
          <c:showLegendKey val="0"/>
          <c:showVal val="0"/>
          <c:showCatName val="0"/>
          <c:showSerName val="0"/>
          <c:showPercent val="0"/>
          <c:showBubbleSize val="0"/>
        </c:dLbls>
        <c:marker val="1"/>
        <c:smooth val="0"/>
        <c:axId val="906182160"/>
        <c:axId val="906183144"/>
      </c:lineChart>
      <c:catAx>
        <c:axId val="90618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183144"/>
        <c:crosses val="autoZero"/>
        <c:auto val="1"/>
        <c:lblAlgn val="ctr"/>
        <c:lblOffset val="100"/>
        <c:noMultiLvlLbl val="0"/>
      </c:catAx>
      <c:valAx>
        <c:axId val="906183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182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560918</xdr:colOff>
      <xdr:row>10</xdr:row>
      <xdr:rowOff>8438</xdr:rowOff>
    </xdr:from>
    <xdr:to>
      <xdr:col>1</xdr:col>
      <xdr:colOff>1345947</xdr:colOff>
      <xdr:row>37</xdr:row>
      <xdr:rowOff>158749</xdr:rowOff>
    </xdr:to>
    <xdr:sp macro="" textlink="">
      <xdr:nvSpPr>
        <xdr:cNvPr id="2" name="TextBox 1">
          <a:extLst>
            <a:ext uri="{FF2B5EF4-FFF2-40B4-BE49-F238E27FC236}">
              <a16:creationId xmlns:a16="http://schemas.microsoft.com/office/drawing/2014/main" id="{FA0ADB97-099D-E347-83A4-47E6AA5D6199}"/>
            </a:ext>
          </a:extLst>
        </xdr:cNvPr>
        <xdr:cNvSpPr txBox="1"/>
      </xdr:nvSpPr>
      <xdr:spPr>
        <a:xfrm>
          <a:off x="560918" y="4707438"/>
          <a:ext cx="1462362" cy="4119061"/>
        </a:xfrm>
        <a:prstGeom prst="rect">
          <a:avLst/>
        </a:prstGeom>
        <a:solidFill>
          <a:schemeClr val="bg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577</xdr:colOff>
      <xdr:row>9</xdr:row>
      <xdr:rowOff>359834</xdr:rowOff>
    </xdr:from>
    <xdr:to>
      <xdr:col>1</xdr:col>
      <xdr:colOff>1345947</xdr:colOff>
      <xdr:row>21</xdr:row>
      <xdr:rowOff>172330</xdr:rowOff>
    </xdr:to>
    <xdr:sp macro="" textlink="">
      <xdr:nvSpPr>
        <xdr:cNvPr id="5" name="Bent Arrow 4">
          <a:extLst>
            <a:ext uri="{FF2B5EF4-FFF2-40B4-BE49-F238E27FC236}">
              <a16:creationId xmlns:a16="http://schemas.microsoft.com/office/drawing/2014/main" id="{3879E147-6CB6-F149-BC46-2AE54ECFFA17}"/>
            </a:ext>
          </a:extLst>
        </xdr:cNvPr>
        <xdr:cNvSpPr/>
      </xdr:nvSpPr>
      <xdr:spPr>
        <a:xfrm rot="10800000" flipH="1">
          <a:off x="677910" y="4688417"/>
          <a:ext cx="1345370" cy="2532413"/>
        </a:xfrm>
        <a:prstGeom prst="bentArrow">
          <a:avLst/>
        </a:prstGeom>
        <a:solidFill>
          <a:srgbClr val="F26D0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oneCell">
    <xdr:from>
      <xdr:col>1</xdr:col>
      <xdr:colOff>1505940</xdr:colOff>
      <xdr:row>26</xdr:row>
      <xdr:rowOff>27265</xdr:rowOff>
    </xdr:from>
    <xdr:to>
      <xdr:col>1</xdr:col>
      <xdr:colOff>1835805</xdr:colOff>
      <xdr:row>27</xdr:row>
      <xdr:rowOff>258781</xdr:rowOff>
    </xdr:to>
    <xdr:pic>
      <xdr:nvPicPr>
        <xdr:cNvPr id="7" name="Graphic 6">
          <a:extLst>
            <a:ext uri="{FF2B5EF4-FFF2-40B4-BE49-F238E27FC236}">
              <a16:creationId xmlns:a16="http://schemas.microsoft.com/office/drawing/2014/main" id="{A4766B5C-31BD-5D44-BFF0-225DE6880D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03596" y="6337578"/>
          <a:ext cx="326690" cy="318034"/>
        </a:xfrm>
        <a:prstGeom prst="rect">
          <a:avLst/>
        </a:prstGeom>
      </xdr:spPr>
    </xdr:pic>
    <xdr:clientData/>
  </xdr:twoCellAnchor>
  <xdr:twoCellAnchor editAs="oneCell">
    <xdr:from>
      <xdr:col>1</xdr:col>
      <xdr:colOff>1514538</xdr:colOff>
      <xdr:row>27</xdr:row>
      <xdr:rowOff>284703</xdr:rowOff>
    </xdr:from>
    <xdr:to>
      <xdr:col>1</xdr:col>
      <xdr:colOff>1855376</xdr:colOff>
      <xdr:row>28</xdr:row>
      <xdr:rowOff>306808</xdr:rowOff>
    </xdr:to>
    <xdr:pic>
      <xdr:nvPicPr>
        <xdr:cNvPr id="11" name="Graphic 10">
          <a:extLst>
            <a:ext uri="{FF2B5EF4-FFF2-40B4-BE49-F238E27FC236}">
              <a16:creationId xmlns:a16="http://schemas.microsoft.com/office/drawing/2014/main" id="{D5001742-EE34-544B-9C00-6774E6C364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812194" y="6678359"/>
          <a:ext cx="344013" cy="331667"/>
        </a:xfrm>
        <a:prstGeom prst="rect">
          <a:avLst/>
        </a:prstGeom>
      </xdr:spPr>
    </xdr:pic>
    <xdr:clientData/>
  </xdr:twoCellAnchor>
  <xdr:twoCellAnchor editAs="oneCell">
    <xdr:from>
      <xdr:col>1</xdr:col>
      <xdr:colOff>52916</xdr:colOff>
      <xdr:row>0</xdr:row>
      <xdr:rowOff>222250</xdr:rowOff>
    </xdr:from>
    <xdr:to>
      <xdr:col>1</xdr:col>
      <xdr:colOff>3707341</xdr:colOff>
      <xdr:row>0</xdr:row>
      <xdr:rowOff>1000125</xdr:rowOff>
    </xdr:to>
    <xdr:pic>
      <xdr:nvPicPr>
        <xdr:cNvPr id="4" name="Picture 3">
          <a:extLst>
            <a:ext uri="{FF2B5EF4-FFF2-40B4-BE49-F238E27FC236}">
              <a16:creationId xmlns:a16="http://schemas.microsoft.com/office/drawing/2014/main" id="{72715BB0-0001-03FB-0D3F-225F2CA1A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730249" y="222250"/>
          <a:ext cx="3657600" cy="774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908048</xdr:colOff>
      <xdr:row>3</xdr:row>
      <xdr:rowOff>123825</xdr:rowOff>
    </xdr:from>
    <xdr:to>
      <xdr:col>14</xdr:col>
      <xdr:colOff>1882775</xdr:colOff>
      <xdr:row>21</xdr:row>
      <xdr:rowOff>104775</xdr:rowOff>
    </xdr:to>
    <xdr:graphicFrame macro="">
      <xdr:nvGraphicFramePr>
        <xdr:cNvPr id="4" name="Graphique 3">
          <a:extLst>
            <a:ext uri="{FF2B5EF4-FFF2-40B4-BE49-F238E27FC236}">
              <a16:creationId xmlns:a16="http://schemas.microsoft.com/office/drawing/2014/main" id="{78418709-9124-4D90-92A7-198345FFB4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2028825</xdr:colOff>
      <xdr:row>22</xdr:row>
      <xdr:rowOff>150812</xdr:rowOff>
    </xdr:from>
    <xdr:to>
      <xdr:col>13</xdr:col>
      <xdr:colOff>1838325</xdr:colOff>
      <xdr:row>44</xdr:row>
      <xdr:rowOff>133350</xdr:rowOff>
    </xdr:to>
    <xdr:graphicFrame macro="">
      <xdr:nvGraphicFramePr>
        <xdr:cNvPr id="6" name="Graphique 5">
          <a:extLst>
            <a:ext uri="{FF2B5EF4-FFF2-40B4-BE49-F238E27FC236}">
              <a16:creationId xmlns:a16="http://schemas.microsoft.com/office/drawing/2014/main" id="{94E6BB71-0775-4927-BFFB-9A757DF1F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590550</xdr:colOff>
      <xdr:row>53</xdr:row>
      <xdr:rowOff>53976</xdr:rowOff>
    </xdr:from>
    <xdr:to>
      <xdr:col>8</xdr:col>
      <xdr:colOff>930275</xdr:colOff>
      <xdr:row>80</xdr:row>
      <xdr:rowOff>47626</xdr:rowOff>
    </xdr:to>
    <xdr:graphicFrame macro="">
      <xdr:nvGraphicFramePr>
        <xdr:cNvPr id="7" name="Graphique 6">
          <a:extLst>
            <a:ext uri="{FF2B5EF4-FFF2-40B4-BE49-F238E27FC236}">
              <a16:creationId xmlns:a16="http://schemas.microsoft.com/office/drawing/2014/main" id="{6E8E4521-8714-4DDB-8DA1-4D46CD1BF1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ntou Ndiaye" refreshedDate="44606.590348958336" createdVersion="7" refreshedVersion="7" minRefreshableVersion="3" recordCount="144" xr:uid="{32157A3B-D99C-4EF3-89C4-A4A29F4D0BBC}">
  <cacheSource type="worksheet">
    <worksheetSource ref="A2:R194" sheet="Result of simulation"/>
  </cacheSource>
  <cacheFields count="17">
    <cacheField name="Location" numFmtId="0">
      <sharedItems count="3">
        <s v="Ottawa"/>
        <s v="Thunder Bay"/>
        <s v="Kingston"/>
      </sharedItems>
    </cacheField>
    <cacheField name="Insulation" numFmtId="0">
      <sharedItems count="3">
        <s v="Well "/>
        <s v="Medium"/>
        <s v="Poorly"/>
      </sharedItems>
    </cacheField>
    <cacheField name="New equipment type" numFmtId="0">
      <sharedItems/>
    </cacheField>
    <cacheField name="RTU Fuel" numFmtId="0">
      <sharedItems count="2">
        <s v="Natural Gas"/>
        <s v="Propane "/>
      </sharedItems>
    </cacheField>
    <cacheField name="Energy Efficiency " numFmtId="168">
      <sharedItems count="4">
        <s v="No measures"/>
        <s v="Demand Control Ventilation"/>
        <s v="Demand Control Ventilation and Heat Recovery"/>
        <s v="Demand Control Ventilation, Air Sealing and Heat Recovery"/>
      </sharedItems>
    </cacheField>
    <cacheField name="Heating design temperature (dgc C)" numFmtId="0">
      <sharedItems containsSemiMixedTypes="0" containsString="0" containsNumber="1" minValue="-27" maxValue="-19"/>
    </cacheField>
    <cacheField name="Cooling design temperature" numFmtId="0">
      <sharedItems containsSemiMixedTypes="0" containsString="0" containsNumber="1" minValue="26.1" maxValue="28.9"/>
    </cacheField>
    <cacheField name="Heating Load for Building  (60W/m2)" numFmtId="0">
      <sharedItems containsSemiMixedTypes="0" containsString="0" containsNumber="1" containsInteger="1" minValue="58" maxValue="86" count="9">
        <n v="60"/>
        <n v="70"/>
        <n v="84"/>
        <n v="64"/>
        <n v="77"/>
        <n v="86"/>
        <n v="58"/>
        <n v="69"/>
        <n v="80"/>
      </sharedItems>
    </cacheField>
    <cacheField name="Cooling Load for Building (W/m2)" numFmtId="0">
      <sharedItems containsSemiMixedTypes="0" containsString="0" containsNumber="1" minValue="32" maxValue="45"/>
    </cacheField>
    <cacheField name="Gross annual GHG emission (tCO2)" numFmtId="0">
      <sharedItems containsSemiMixedTypes="0" containsString="0" containsNumber="1" minValue="-62.5" maxValue="55.7" count="116">
        <n v="-31.3"/>
        <n v="-36.5"/>
        <n v="-43.8"/>
        <n v="-35.799999999999997"/>
        <n v="-43.1"/>
        <n v="-48.1"/>
        <n v="-29.8"/>
        <n v="-35.299999999999997"/>
        <n v="-40.9"/>
        <n v="-38.799999999999997"/>
        <n v="-45.2"/>
        <n v="-54.2"/>
        <n v="-44.3"/>
        <n v="-53.3"/>
        <n v="-59.6"/>
        <n v="-36.799999999999997"/>
        <n v="-43.6"/>
        <n v="-50.6"/>
        <n v="-29.4"/>
        <n v="-34.200000000000003"/>
        <n v="-41.1"/>
        <n v="-33.6"/>
        <n v="-40.4"/>
        <n v="-28.3"/>
        <n v="-39"/>
        <n v="-42.9"/>
        <n v="-51.4"/>
        <n v="-42.2"/>
        <n v="-50.7"/>
        <n v="-56.6"/>
        <n v="-48.7"/>
        <n v="-42"/>
        <n v="-32"/>
        <n v="-37.299999999999997"/>
        <n v="-44.7"/>
        <n v="-36.6"/>
        <n v="-44"/>
        <n v="-49.1"/>
        <n v="-30.4"/>
        <n v="-36"/>
        <n v="-41.8"/>
        <n v="-39.4"/>
        <n v="-46"/>
        <n v="-55.2"/>
        <n v="-45.1"/>
        <n v="-60.6"/>
        <n v="-37.4"/>
        <n v="-44.4"/>
        <n v="-51.5"/>
        <n v="-30.6"/>
        <n v="-35.700000000000003"/>
        <n v="-42.8"/>
        <n v="-35"/>
        <n v="-42.1"/>
        <n v="-47.1"/>
        <n v="-29.3"/>
        <n v="-34.9"/>
        <n v="-38"/>
        <n v="-53.2"/>
        <n v="-52.4"/>
        <n v="-58.5"/>
        <n v="-57.8"/>
        <n v="-43.2"/>
        <n v="-50.1"/>
        <n v="-32.6"/>
        <n v="-45.6"/>
        <n v="-37.200000000000003"/>
        <n v="-44.9"/>
        <n v="-50"/>
        <n v="-31"/>
        <n v="-36.700000000000003"/>
        <n v="-42.5"/>
        <n v="-40"/>
        <n v="-46.7"/>
        <n v="-56"/>
        <n v="-45.8"/>
        <n v="-55.1"/>
        <n v="-61.5"/>
        <n v="-52.2"/>
        <n v="-31.8"/>
        <n v="-37.1"/>
        <n v="-36.299999999999997"/>
        <n v="-43.7"/>
        <n v="-48.8"/>
        <n v="-30.3"/>
        <n v="-39.200000000000003"/>
        <n v="-45.7"/>
        <n v="-54.8"/>
        <n v="-54"/>
        <n v="-60.3"/>
        <n v="-33.299999999999997"/>
        <n v="-46.5"/>
        <n v="-37.799999999999997"/>
        <n v="-51.1"/>
        <n v="-31.6"/>
        <n v="-37.5"/>
        <n v="-43.4"/>
        <n v="-40.700000000000003"/>
        <n v="-47.5"/>
        <n v="-56.9"/>
        <n v="-62.5"/>
        <n v="-38.700000000000003"/>
        <n v="-53.1"/>
        <n v="-33.1"/>
        <n v="-38.6"/>
        <n v="-46.3"/>
        <n v="-45.4"/>
        <n v="-50.8"/>
        <n v="-31.4"/>
        <n v="-40.5"/>
        <n v="-47.3"/>
        <n v="-56.7"/>
        <n v="55.7"/>
        <n v="-62.2"/>
        <n v="-38.4"/>
        <n v="-53"/>
      </sharedItems>
    </cacheField>
    <cacheField name="Gross annual GHG emission (%)" numFmtId="10">
      <sharedItems containsSemiMixedTypes="0" containsString="0" containsNumber="1" minValue="-0.99299999999999999" maxValue="0.99"/>
    </cacheField>
    <cacheField name="GHG reduction cost ($/tCO2)" numFmtId="0">
      <sharedItems containsSemiMixedTypes="0" containsString="0" containsNumber="1" minValue="-438" maxValue="474" count="119">
        <n v="444"/>
        <n v="474"/>
        <n v="435"/>
        <n v="434"/>
        <n v="447"/>
        <n v="442"/>
        <n v="-46.77"/>
        <n v="-47.18"/>
        <n v="-48.4"/>
        <n v="-55.78"/>
        <n v="-56.54"/>
        <n v="-55.89"/>
        <n v="-42.85"/>
        <n v="-48.27"/>
        <n v="-48.24"/>
        <n v="308"/>
        <n v="307"/>
        <n v="306"/>
        <n v="302"/>
        <n v="-182"/>
        <n v="-184"/>
        <n v="-183"/>
        <n v="-178"/>
        <n v="-179"/>
        <n v="-180"/>
        <n v="284"/>
        <n v="278"/>
        <n v="271"/>
        <n v="277"/>
        <n v="270"/>
        <n v="267"/>
        <n v="286"/>
        <n v="275"/>
        <n v="-168"/>
        <n v="-174"/>
        <n v="-175"/>
        <n v="-181"/>
        <n v="-166"/>
        <n v="186"/>
        <n v="180"/>
        <n v="140"/>
        <n v="178"/>
        <n v="175"/>
        <n v="185"/>
        <n v="177"/>
        <n v="171"/>
        <n v="-263"/>
        <n v="-269"/>
        <n v="-275"/>
        <n v="-265"/>
        <n v="-271"/>
        <n v="-273"/>
        <n v="-260"/>
        <n v="-267"/>
        <n v="137"/>
        <n v="127"/>
        <n v="116"/>
        <n v="133"/>
        <n v="122"/>
        <n v="117"/>
        <n v="124"/>
        <n v="115"/>
        <n v="-281"/>
        <n v="-290"/>
        <n v="-299"/>
        <n v="-286"/>
        <n v="-295"/>
        <n v="-280"/>
        <n v="-292"/>
        <n v="77.099999999999994"/>
        <n v="66.349999999999994"/>
        <n v="54.84"/>
        <n v="76.75"/>
        <n v="65.06"/>
        <n v="60.05"/>
        <n v="77.459999999999994"/>
        <n v="64.099999999999994"/>
        <n v="54.7"/>
        <n v="-339"/>
        <n v="-347"/>
        <n v="-357"/>
        <n v="-340"/>
        <n v="-349"/>
        <n v="-353"/>
        <n v="-334"/>
        <n v="-354"/>
        <n v="-19.22"/>
        <n v="-28.84"/>
        <n v="-45.66"/>
        <n v="-25.22"/>
        <n v="-31.65"/>
        <n v="-40.340000000000003"/>
        <n v="-15.37"/>
        <n v="-31.78"/>
        <n v="-46.26"/>
        <n v="-396"/>
        <n v="-431"/>
        <n v="-424"/>
        <n v="-399"/>
        <n v="-414"/>
        <n v="-421"/>
        <n v="-397"/>
        <n v="-412"/>
        <n v="-26.87"/>
        <n v="-44.58"/>
        <n v="-60.75"/>
        <n v="-32.24"/>
        <n v="-45.69"/>
        <n v="-54.3"/>
        <n v="-26.46"/>
        <n v="-46.18"/>
        <n v="-61.04"/>
        <n v="-410"/>
        <n v="-438"/>
        <n v="-427"/>
        <n v="-434"/>
        <n v="-409"/>
        <n v="-425"/>
        <n v="-437"/>
      </sharedItems>
    </cacheField>
    <cacheField name="Benefit-Cost Ratio" numFmtId="0">
      <sharedItems containsSemiMixedTypes="0" containsString="0" containsNumber="1" minValue="0.15" maxValue="6.6" count="64">
        <n v="0.2"/>
        <n v="0.18"/>
        <n v="0.15"/>
        <n v="0.25"/>
        <n v="0.21"/>
        <n v="1.8"/>
        <n v="1.9"/>
        <n v="1.7"/>
        <n v="0.38"/>
        <n v="0.37"/>
        <n v="0.3"/>
        <n v="0.39"/>
        <n v="3"/>
        <n v="3.1"/>
        <n v="3.2"/>
        <n v="3.3"/>
        <n v="0.61"/>
        <n v="0.62"/>
        <n v="0.63"/>
        <n v="0.59"/>
        <n v="0.64"/>
        <n v="0.65"/>
        <n v="2.4"/>
        <n v="2.5"/>
        <n v="2.6"/>
        <n v="2.7"/>
        <n v="2.2999999999999998"/>
        <n v="0.92"/>
        <n v="0.95"/>
        <n v="1.2"/>
        <n v="0.97"/>
        <n v="0.93"/>
        <n v="0.99"/>
        <n v="3.6"/>
        <n v="3.7"/>
        <n v="3.9"/>
        <n v="4.0999999999999996"/>
        <n v="4.2"/>
        <n v="3.5"/>
        <n v="3.8"/>
        <n v="1.1000000000000001"/>
        <n v="1.3"/>
        <n v="3.4"/>
        <n v="1.5"/>
        <n v="1.6"/>
        <n v="4.3"/>
        <n v="4.5999999999999996"/>
        <n v="4.9000000000000004"/>
        <n v="4.8"/>
        <n v="5.2"/>
        <n v="5.3"/>
        <n v="2"/>
        <n v="2.1"/>
        <n v="4.5"/>
        <n v="5.8"/>
        <n v="5.6"/>
        <n v="5.0999999999999996"/>
        <n v="5.7"/>
        <n v="6.1"/>
        <n v="5"/>
        <n v="5.4"/>
        <n v="5.5"/>
        <n v="6.2"/>
        <n v="6.6"/>
      </sharedItems>
    </cacheField>
    <cacheField name="Simple Payback (yr)" numFmtId="0">
      <sharedItems containsSemiMixedTypes="0" containsString="0" containsNumber="1" minValue="2" maxValue="53.4"/>
    </cacheField>
    <cacheField name="Net Present Value" numFmtId="165">
      <sharedItems containsSemiMixedTypes="0" containsString="0" containsNumber="1" containsInteger="1" minValue="-152735" maxValue="431065"/>
    </cacheField>
    <cacheField name="Internal Return on Investment" numFmtId="0">
      <sharedItems containsSemiMixedTypes="0" containsString="0" containsNumber="1" minValue="-0.128" maxValue="0.52800000000000002"/>
    </cacheField>
    <cacheField name="Initial difference in operating cost" numFmtId="168">
      <sharedItems containsSemiMixedTypes="0" containsString="0" containsNumber="1" containsInteger="1" minValue="2413" maxValue="3881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4">
  <r>
    <x v="0"/>
    <x v="0"/>
    <s v="ASHP"/>
    <x v="0"/>
    <x v="0"/>
    <n v="-21.8"/>
    <n v="28.9"/>
    <x v="0"/>
    <n v="35"/>
    <x v="0"/>
    <n v="-0.93"/>
    <x v="0"/>
    <x v="0"/>
    <n v="45.8"/>
    <n v="-98430"/>
    <n v="-9.4E-2"/>
    <n v="2700"/>
  </r>
  <r>
    <x v="0"/>
    <x v="1"/>
    <s v="ASHP"/>
    <x v="0"/>
    <x v="0"/>
    <n v="-21.8"/>
    <n v="28.9"/>
    <x v="1"/>
    <n v="40"/>
    <x v="1"/>
    <n v="-0.93"/>
    <x v="0"/>
    <x v="0"/>
    <n v="46"/>
    <n v="-114640"/>
    <n v="-9.5000000000000001E-2"/>
    <n v="3120"/>
  </r>
  <r>
    <x v="0"/>
    <x v="2"/>
    <s v="ASHP"/>
    <x v="0"/>
    <x v="0"/>
    <n v="-21.8"/>
    <n v="28.9"/>
    <x v="2"/>
    <n v="45"/>
    <x v="2"/>
    <n v="-0.93"/>
    <x v="1"/>
    <x v="1"/>
    <n v="51.1"/>
    <n v="-152735"/>
    <n v="-0.105"/>
    <n v="3636"/>
  </r>
  <r>
    <x v="1"/>
    <x v="0"/>
    <s v="ASHP"/>
    <x v="0"/>
    <x v="0"/>
    <n v="-27"/>
    <n v="27"/>
    <x v="3"/>
    <n v="32.5"/>
    <x v="3"/>
    <n v="-0.93300000000000005"/>
    <x v="2"/>
    <x v="2"/>
    <n v="53.2"/>
    <n v="-108952"/>
    <n v="-0.126"/>
    <n v="2413"/>
  </r>
  <r>
    <x v="1"/>
    <x v="1"/>
    <s v="ASHP"/>
    <x v="0"/>
    <x v="0"/>
    <n v="-27"/>
    <n v="27"/>
    <x v="4"/>
    <n v="38"/>
    <x v="4"/>
    <n v="-0.93300000000000005"/>
    <x v="3"/>
    <x v="2"/>
    <n v="53.4"/>
    <n v="-130439"/>
    <n v="-0.128"/>
    <n v="2878"/>
  </r>
  <r>
    <x v="1"/>
    <x v="2"/>
    <s v="ASHP"/>
    <x v="0"/>
    <x v="0"/>
    <n v="-27"/>
    <n v="27"/>
    <x v="5"/>
    <n v="43.5"/>
    <x v="5"/>
    <n v="-0.93300000000000005"/>
    <x v="2"/>
    <x v="2"/>
    <n v="53.2"/>
    <n v="-146114"/>
    <n v="-0.127"/>
    <n v="3239"/>
  </r>
  <r>
    <x v="2"/>
    <x v="0"/>
    <s v="ASHP"/>
    <x v="0"/>
    <x v="0"/>
    <n v="-19"/>
    <n v="26.1"/>
    <x v="6"/>
    <n v="32"/>
    <x v="6"/>
    <n v="-0.92600000000000005"/>
    <x v="4"/>
    <x v="3"/>
    <n v="40"/>
    <n v="-94427"/>
    <n v="-7.2999999999999995E-2"/>
    <n v="3159"/>
  </r>
  <r>
    <x v="2"/>
    <x v="1"/>
    <s v="ASHP"/>
    <x v="0"/>
    <x v="0"/>
    <n v="-19"/>
    <n v="26.1"/>
    <x v="7"/>
    <n v="37"/>
    <x v="7"/>
    <n v="-0.92900000000000005"/>
    <x v="5"/>
    <x v="4"/>
    <n v="44.4"/>
    <n v="-109953"/>
    <n v="-0.09"/>
    <n v="3150"/>
  </r>
  <r>
    <x v="2"/>
    <x v="2"/>
    <s v="ASHP"/>
    <x v="0"/>
    <x v="0"/>
    <n v="-19"/>
    <n v="26.1"/>
    <x v="8"/>
    <n v="43"/>
    <x v="8"/>
    <n v="0.92900000000000005"/>
    <x v="5"/>
    <x v="4"/>
    <n v="44.3"/>
    <n v="-127499"/>
    <n v="-0.09"/>
    <n v="3656"/>
  </r>
  <r>
    <x v="0"/>
    <x v="0"/>
    <s v="ASHP"/>
    <x v="1"/>
    <x v="0"/>
    <n v="-21.8"/>
    <n v="28.9"/>
    <x v="0"/>
    <n v="35"/>
    <x v="9"/>
    <n v="-0.94299999999999995"/>
    <x v="6"/>
    <x v="5"/>
    <n v="7.2"/>
    <n v="96374"/>
    <n v="0.14000000000000001"/>
    <n v="17139"/>
  </r>
  <r>
    <x v="0"/>
    <x v="1"/>
    <s v="ASHP"/>
    <x v="1"/>
    <x v="0"/>
    <n v="-21.8"/>
    <n v="28.9"/>
    <x v="1"/>
    <n v="40"/>
    <x v="10"/>
    <n v="-0.94299999999999995"/>
    <x v="7"/>
    <x v="5"/>
    <n v="7.2"/>
    <n v="112632"/>
    <n v="0.14099999999999999"/>
    <n v="19966"/>
  </r>
  <r>
    <x v="0"/>
    <x v="2"/>
    <s v="ASHP"/>
    <x v="1"/>
    <x v="0"/>
    <n v="-21.8"/>
    <n v="28.9"/>
    <x v="2"/>
    <n v="45"/>
    <x v="11"/>
    <n v="-0.94299999999999995"/>
    <x v="8"/>
    <x v="5"/>
    <n v="7.1"/>
    <n v="135860"/>
    <n v="0.14199999999999999"/>
    <n v="23851"/>
  </r>
  <r>
    <x v="1"/>
    <x v="0"/>
    <s v="ASHP"/>
    <x v="1"/>
    <x v="0"/>
    <n v="-27"/>
    <n v="27"/>
    <x v="3"/>
    <n v="32.5"/>
    <x v="12"/>
    <n v="-0.94499999999999995"/>
    <x v="9"/>
    <x v="6"/>
    <n v="6.8"/>
    <n v="114838"/>
    <n v="0.151"/>
    <n v="18989"/>
  </r>
  <r>
    <x v="1"/>
    <x v="1"/>
    <s v="ASHP"/>
    <x v="1"/>
    <x v="0"/>
    <n v="-27"/>
    <n v="27"/>
    <x v="4"/>
    <n v="38"/>
    <x v="13"/>
    <n v="-0.94499999999999995"/>
    <x v="10"/>
    <x v="6"/>
    <n v="6.7"/>
    <n v="138611"/>
    <n v="0.151"/>
    <n v="22820"/>
  </r>
  <r>
    <x v="1"/>
    <x v="2"/>
    <s v="ASHP"/>
    <x v="1"/>
    <x v="0"/>
    <n v="-27"/>
    <n v="27"/>
    <x v="5"/>
    <n v="43.5"/>
    <x v="14"/>
    <n v="-0.94499999999999995"/>
    <x v="11"/>
    <x v="6"/>
    <n v="6.8"/>
    <n v="154383"/>
    <n v="0.151"/>
    <n v="25512"/>
  </r>
  <r>
    <x v="2"/>
    <x v="0"/>
    <s v="ASHP"/>
    <x v="1"/>
    <x v="0"/>
    <n v="-19"/>
    <n v="26.1"/>
    <x v="6"/>
    <n v="32"/>
    <x v="15"/>
    <n v="-0.93300000000000005"/>
    <x v="12"/>
    <x v="7"/>
    <n v="7.5"/>
    <n v="89843"/>
    <n v="0.13400000000000001"/>
    <n v="16818"/>
  </r>
  <r>
    <x v="2"/>
    <x v="1"/>
    <s v="ASHP"/>
    <x v="1"/>
    <x v="0"/>
    <n v="-19"/>
    <n v="26.1"/>
    <x v="7"/>
    <n v="37"/>
    <x v="16"/>
    <n v="-0.94199999999999995"/>
    <x v="13"/>
    <x v="5"/>
    <n v="7.2"/>
    <n v="109264"/>
    <n v="0.14000000000000001"/>
    <n v="19399"/>
  </r>
  <r>
    <x v="2"/>
    <x v="2"/>
    <s v="ASHP"/>
    <x v="1"/>
    <x v="0"/>
    <n v="-19"/>
    <n v="26.1"/>
    <x v="8"/>
    <n v="43"/>
    <x v="17"/>
    <n v="-0.94199999999999995"/>
    <x v="14"/>
    <x v="5"/>
    <n v="7.2"/>
    <n v="126666"/>
    <n v="0.14000000000000001"/>
    <n v="22495"/>
  </r>
  <r>
    <x v="0"/>
    <x v="0"/>
    <s v="ASHP hybrid system"/>
    <x v="0"/>
    <x v="0"/>
    <n v="-21.8"/>
    <n v="28.9"/>
    <x v="0"/>
    <n v="35"/>
    <x v="18"/>
    <n v="-0.871"/>
    <x v="15"/>
    <x v="8"/>
    <n v="26"/>
    <n v="-46391"/>
    <n v="-4.2999999999999997E-2"/>
    <n v="2870"/>
  </r>
  <r>
    <x v="0"/>
    <x v="1"/>
    <s v="ASHP hybrid system"/>
    <x v="0"/>
    <x v="0"/>
    <n v="-21.8"/>
    <n v="28.9"/>
    <x v="1"/>
    <n v="40"/>
    <x v="19"/>
    <n v="-0.871"/>
    <x v="16"/>
    <x v="8"/>
    <n v="26"/>
    <n v="-53691"/>
    <n v="-4.2999999999999997E-2"/>
    <n v="3320"/>
  </r>
  <r>
    <x v="0"/>
    <x v="2"/>
    <s v="ASHP hybrid system"/>
    <x v="0"/>
    <x v="0"/>
    <n v="-21.8"/>
    <n v="28.9"/>
    <x v="2"/>
    <n v="45"/>
    <x v="20"/>
    <n v="-0.872"/>
    <x v="17"/>
    <x v="9"/>
    <n v="26.2"/>
    <n v="-63931"/>
    <n v="-4.4999999999999998E-2"/>
    <n v="3875"/>
  </r>
  <r>
    <x v="1"/>
    <x v="0"/>
    <s v="ASHP hybrid system"/>
    <x v="0"/>
    <x v="0"/>
    <n v="-27"/>
    <n v="27"/>
    <x v="3"/>
    <n v="32.5"/>
    <x v="21"/>
    <n v="-0.876"/>
    <x v="16"/>
    <x v="10"/>
    <n v="29.2"/>
    <n v="-52951"/>
    <n v="-6.7000000000000004E-2"/>
    <n v="2603"/>
  </r>
  <r>
    <x v="1"/>
    <x v="1"/>
    <s v="ASHP hybrid system"/>
    <x v="0"/>
    <x v="0"/>
    <n v="-27"/>
    <n v="27"/>
    <x v="4"/>
    <n v="38"/>
    <x v="22"/>
    <n v="-0.876"/>
    <x v="16"/>
    <x v="10"/>
    <n v="29.2"/>
    <n v="-63361"/>
    <n v="-6.8000000000000005E-2"/>
    <n v="3104"/>
  </r>
  <r>
    <x v="1"/>
    <x v="2"/>
    <s v="ASHP hybrid system"/>
    <x v="0"/>
    <x v="0"/>
    <n v="-27"/>
    <n v="27"/>
    <x v="5"/>
    <n v="43.5"/>
    <x v="10"/>
    <n v="-0.876"/>
    <x v="16"/>
    <x v="10"/>
    <n v="29.2"/>
    <n v="-71083"/>
    <n v="-6.7000000000000004E-2"/>
    <n v="3493"/>
  </r>
  <r>
    <x v="2"/>
    <x v="0"/>
    <s v="ASHP hybrid system"/>
    <x v="0"/>
    <x v="0"/>
    <n v="-19"/>
    <n v="26.1"/>
    <x v="6"/>
    <n v="32"/>
    <x v="23"/>
    <n v="-0.88500000000000001"/>
    <x v="18"/>
    <x v="11"/>
    <n v="25.2"/>
    <n v="-42906"/>
    <n v="-3.9E-2"/>
    <n v="2804"/>
  </r>
  <r>
    <x v="2"/>
    <x v="1"/>
    <s v="ASHP hybrid system"/>
    <x v="0"/>
    <x v="0"/>
    <n v="-19"/>
    <n v="26.1"/>
    <x v="7"/>
    <n v="37"/>
    <x v="21"/>
    <n v="-0.88600000000000001"/>
    <x v="18"/>
    <x v="11"/>
    <n v="25.3"/>
    <n v="-50871"/>
    <n v="-0.04"/>
    <n v="3292"/>
  </r>
  <r>
    <x v="2"/>
    <x v="2"/>
    <s v="ASHP hybrid system"/>
    <x v="0"/>
    <x v="0"/>
    <n v="-19"/>
    <n v="26.1"/>
    <x v="8"/>
    <n v="43"/>
    <x v="24"/>
    <n v="-0.88600000000000001"/>
    <x v="18"/>
    <x v="11"/>
    <n v="25.3"/>
    <n v="-58997"/>
    <n v="-0.04"/>
    <n v="3821"/>
  </r>
  <r>
    <x v="0"/>
    <x v="0"/>
    <s v="ASHP hybrid system"/>
    <x v="1"/>
    <x v="0"/>
    <n v="-21.8"/>
    <n v="28.9"/>
    <x v="0"/>
    <n v="35"/>
    <x v="15"/>
    <n v="-0.89400000000000002"/>
    <x v="19"/>
    <x v="12"/>
    <n v="4.3"/>
    <n v="148616"/>
    <n v="0.245"/>
    <n v="17311"/>
  </r>
  <r>
    <x v="0"/>
    <x v="1"/>
    <s v="ASHP hybrid system"/>
    <x v="1"/>
    <x v="0"/>
    <n v="-21.8"/>
    <n v="28.9"/>
    <x v="1"/>
    <n v="40"/>
    <x v="25"/>
    <n v="-0.89500000000000002"/>
    <x v="19"/>
    <x v="12"/>
    <n v="4.3"/>
    <n v="173378"/>
    <n v="0.246"/>
    <n v="20164"/>
  </r>
  <r>
    <x v="0"/>
    <x v="2"/>
    <s v="ASHP hybrid system"/>
    <x v="1"/>
    <x v="0"/>
    <n v="-21.8"/>
    <n v="28.9"/>
    <x v="2"/>
    <n v="45"/>
    <x v="26"/>
    <n v="-0.89400000000000002"/>
    <x v="20"/>
    <x v="13"/>
    <n v="4.2"/>
    <n v="208998"/>
    <n v="0.25"/>
    <n v="24092"/>
  </r>
  <r>
    <x v="1"/>
    <x v="0"/>
    <s v="ASHP hybrid system"/>
    <x v="1"/>
    <x v="0"/>
    <n v="-27"/>
    <n v="27"/>
    <x v="3"/>
    <n v="32.5"/>
    <x v="27"/>
    <n v="-0.89900000000000002"/>
    <x v="19"/>
    <x v="14"/>
    <n v="4"/>
    <n v="170269"/>
    <n v="0.26500000000000001"/>
    <n v="19174"/>
  </r>
  <r>
    <x v="1"/>
    <x v="1"/>
    <s v="ASHP hybrid system"/>
    <x v="1"/>
    <x v="0"/>
    <n v="-27"/>
    <n v="27"/>
    <x v="4"/>
    <n v="38"/>
    <x v="28"/>
    <n v="-0.89800000000000002"/>
    <x v="20"/>
    <x v="15"/>
    <n v="3.9"/>
    <n v="205789"/>
    <n v="0.26800000000000002"/>
    <n v="23048"/>
  </r>
  <r>
    <x v="1"/>
    <x v="2"/>
    <s v="ASHP hybrid system"/>
    <x v="1"/>
    <x v="0"/>
    <n v="-27"/>
    <n v="27"/>
    <x v="5"/>
    <n v="43.5"/>
    <x v="29"/>
    <n v="-0.89800000000000002"/>
    <x v="21"/>
    <x v="15"/>
    <n v="4"/>
    <n v="229414"/>
    <n v="0.26600000000000001"/>
    <n v="25767"/>
  </r>
  <r>
    <x v="2"/>
    <x v="0"/>
    <s v="ASHP hybrid system"/>
    <x v="1"/>
    <x v="0"/>
    <n v="-19"/>
    <n v="26.1"/>
    <x v="6"/>
    <n v="32"/>
    <x v="7"/>
    <n v="-0.90700000000000003"/>
    <x v="22"/>
    <x v="12"/>
    <n v="4.3"/>
    <n v="141161"/>
    <n v="0.245"/>
    <n v="16461"/>
  </r>
  <r>
    <x v="2"/>
    <x v="1"/>
    <s v="ASHP hybrid system"/>
    <x v="1"/>
    <x v="0"/>
    <n v="-19"/>
    <n v="26.1"/>
    <x v="7"/>
    <n v="37"/>
    <x v="30"/>
    <n v="-0.90700000000000003"/>
    <x v="23"/>
    <x v="12"/>
    <n v="4.3"/>
    <n v="194965"/>
    <n v="0.247"/>
    <n v="16998"/>
  </r>
  <r>
    <x v="2"/>
    <x v="2"/>
    <s v="ASHP hybrid system"/>
    <x v="1"/>
    <x v="0"/>
    <n v="-19"/>
    <n v="26.1"/>
    <x v="8"/>
    <n v="43"/>
    <x v="31"/>
    <n v="-0.90600000000000003"/>
    <x v="24"/>
    <x v="12"/>
    <n v="4.3"/>
    <n v="168346"/>
    <n v="0.247"/>
    <n v="19541"/>
  </r>
  <r>
    <x v="0"/>
    <x v="0"/>
    <s v="ASHP"/>
    <x v="0"/>
    <x v="1"/>
    <n v="-21.8"/>
    <n v="28.9"/>
    <x v="0"/>
    <n v="35"/>
    <x v="32"/>
    <n v="-0.94899999999999995"/>
    <x v="25"/>
    <x v="16"/>
    <n v="18.899999999999999"/>
    <n v="-41821"/>
    <n v="6.3E-3"/>
    <n v="5681"/>
  </r>
  <r>
    <x v="0"/>
    <x v="1"/>
    <s v="ASHP"/>
    <x v="0"/>
    <x v="1"/>
    <n v="-21.8"/>
    <n v="28.9"/>
    <x v="1"/>
    <n v="40"/>
    <x v="33"/>
    <n v="-0.95"/>
    <x v="26"/>
    <x v="17"/>
    <n v="18.5"/>
    <n v="-46079"/>
    <n v="8.2000000000000007E-3"/>
    <n v="6596"/>
  </r>
  <r>
    <x v="0"/>
    <x v="2"/>
    <s v="ASHP"/>
    <x v="0"/>
    <x v="1"/>
    <n v="-21.8"/>
    <n v="28.9"/>
    <x v="2"/>
    <n v="45"/>
    <x v="34"/>
    <n v="-0.95"/>
    <x v="27"/>
    <x v="18"/>
    <n v="18.2"/>
    <n v="-51838"/>
    <n v="9.9000000000000008E-3"/>
    <n v="7800"/>
  </r>
  <r>
    <x v="1"/>
    <x v="0"/>
    <s v="ASHP"/>
    <x v="0"/>
    <x v="1"/>
    <n v="-27"/>
    <n v="27"/>
    <x v="3"/>
    <n v="32.5"/>
    <x v="35"/>
    <n v="-0.95299999999999996"/>
    <x v="28"/>
    <x v="19"/>
    <n v="19.100000000000001"/>
    <n v="-44916"/>
    <n v="2.8999999999999998E-3"/>
    <n v="5789"/>
  </r>
  <r>
    <x v="1"/>
    <x v="1"/>
    <s v="ASHP"/>
    <x v="0"/>
    <x v="1"/>
    <n v="-27"/>
    <n v="27"/>
    <x v="4"/>
    <n v="38"/>
    <x v="36"/>
    <n v="-0.95299999999999996"/>
    <x v="29"/>
    <x v="16"/>
    <n v="18.600000000000001"/>
    <n v="-50458"/>
    <n v="5.4000000000000003E-3"/>
    <n v="6938"/>
  </r>
  <r>
    <x v="1"/>
    <x v="2"/>
    <s v="ASHP"/>
    <x v="0"/>
    <x v="1"/>
    <n v="-27"/>
    <n v="27"/>
    <x v="5"/>
    <n v="43.5"/>
    <x v="37"/>
    <n v="-0.95299999999999996"/>
    <x v="30"/>
    <x v="17"/>
    <n v="18.399999999999999"/>
    <n v="-54830"/>
    <n v="6.6E-3"/>
    <n v="7775"/>
  </r>
  <r>
    <x v="2"/>
    <x v="0"/>
    <s v="ASHP"/>
    <x v="0"/>
    <x v="1"/>
    <n v="-19"/>
    <n v="26.1"/>
    <x v="6"/>
    <n v="32"/>
    <x v="38"/>
    <n v="-0.94599999999999995"/>
    <x v="31"/>
    <x v="20"/>
    <n v="18.5"/>
    <n v="-40316"/>
    <n v="1.0999999999999999E-2"/>
    <n v="6020"/>
  </r>
  <r>
    <x v="2"/>
    <x v="1"/>
    <s v="ASHP"/>
    <x v="0"/>
    <x v="1"/>
    <n v="-19"/>
    <n v="26.1"/>
    <x v="7"/>
    <n v="37"/>
    <x v="39"/>
    <n v="-0.94899999999999995"/>
    <x v="32"/>
    <x v="18"/>
    <n v="18.3"/>
    <n v="-43516"/>
    <n v="0.01"/>
    <n v="6512"/>
  </r>
  <r>
    <x v="2"/>
    <x v="2"/>
    <s v="ASHP"/>
    <x v="0"/>
    <x v="1"/>
    <n v="-19"/>
    <n v="26.1"/>
    <x v="8"/>
    <n v="43"/>
    <x v="40"/>
    <n v="-0.94899999999999995"/>
    <x v="29"/>
    <x v="21"/>
    <n v="18"/>
    <n v="-47954"/>
    <n v="1.2E-2"/>
    <n v="7554"/>
  </r>
  <r>
    <x v="0"/>
    <x v="0"/>
    <s v="ASHP"/>
    <x v="1"/>
    <x v="1"/>
    <n v="-21.8"/>
    <n v="28.9"/>
    <x v="0"/>
    <n v="35"/>
    <x v="41"/>
    <n v="-0.95899999999999996"/>
    <x v="33"/>
    <x v="22"/>
    <n v="5.3"/>
    <n v="152935"/>
    <n v="0.19600000000000001"/>
    <n v="20120"/>
  </r>
  <r>
    <x v="0"/>
    <x v="1"/>
    <s v="ASHP"/>
    <x v="1"/>
    <x v="1"/>
    <n v="-21.8"/>
    <n v="28.9"/>
    <x v="1"/>
    <n v="40"/>
    <x v="42"/>
    <n v="-0.95899999999999996"/>
    <x v="34"/>
    <x v="23"/>
    <n v="5.2"/>
    <n v="181275"/>
    <n v="0.20200000000000001"/>
    <n v="23442"/>
  </r>
  <r>
    <x v="0"/>
    <x v="2"/>
    <s v="ASHP"/>
    <x v="1"/>
    <x v="1"/>
    <n v="-21.8"/>
    <n v="28.9"/>
    <x v="2"/>
    <n v="45"/>
    <x v="43"/>
    <n v="-0.95899999999999996"/>
    <x v="24"/>
    <x v="24"/>
    <n v="5.0999999999999996"/>
    <n v="221134"/>
    <n v="0.20799999999999999"/>
    <n v="28015"/>
  </r>
  <r>
    <x v="1"/>
    <x v="0"/>
    <s v="ASHP"/>
    <x v="1"/>
    <x v="1"/>
    <n v="-27"/>
    <n v="27"/>
    <x v="3"/>
    <n v="32.5"/>
    <x v="44"/>
    <n v="-0.96099999999999997"/>
    <x v="35"/>
    <x v="24"/>
    <n v="4.9000000000000004"/>
    <n v="178628"/>
    <n v="0.21299999999999999"/>
    <n v="22365"/>
  </r>
  <r>
    <x v="1"/>
    <x v="1"/>
    <s v="ASHP"/>
    <x v="1"/>
    <x v="1"/>
    <n v="-27"/>
    <n v="27"/>
    <x v="4"/>
    <n v="38"/>
    <x v="11"/>
    <n v="-0.96099999999999997"/>
    <x v="36"/>
    <x v="25"/>
    <n v="4.8"/>
    <n v="218474"/>
    <n v="0.22"/>
    <n v="26880"/>
  </r>
  <r>
    <x v="1"/>
    <x v="2"/>
    <s v="ASHP"/>
    <x v="1"/>
    <x v="1"/>
    <n v="-27"/>
    <n v="27"/>
    <x v="5"/>
    <n v="43.5"/>
    <x v="45"/>
    <n v="-0.96099999999999997"/>
    <x v="21"/>
    <x v="25"/>
    <n v="4.8"/>
    <n v="245634"/>
    <n v="0.222"/>
    <n v="30048"/>
  </r>
  <r>
    <x v="2"/>
    <x v="0"/>
    <s v="ASHP"/>
    <x v="1"/>
    <x v="1"/>
    <n v="-19"/>
    <n v="26.1"/>
    <x v="6"/>
    <n v="32"/>
    <x v="46"/>
    <n v="-0.95599999999999996"/>
    <x v="37"/>
    <x v="26"/>
    <n v="5.6"/>
    <n v="144213"/>
    <n v="0.186"/>
    <n v="19678"/>
  </r>
  <r>
    <x v="2"/>
    <x v="1"/>
    <s v="ASHP"/>
    <x v="1"/>
    <x v="1"/>
    <n v="-19"/>
    <n v="26.1"/>
    <x v="7"/>
    <n v="37"/>
    <x v="47"/>
    <n v="-0.95799999999999996"/>
    <x v="35"/>
    <x v="23"/>
    <n v="5.2"/>
    <n v="175701"/>
    <n v="0.20100000000000001"/>
    <n v="22760"/>
  </r>
  <r>
    <x v="2"/>
    <x v="2"/>
    <s v="ASHP"/>
    <x v="1"/>
    <x v="1"/>
    <n v="-19"/>
    <n v="26.1"/>
    <x v="8"/>
    <n v="43"/>
    <x v="48"/>
    <n v="-0.95799999999999996"/>
    <x v="23"/>
    <x v="23"/>
    <n v="5.0999999999999996"/>
    <n v="206092"/>
    <n v="0.20499999999999999"/>
    <n v="26393"/>
  </r>
  <r>
    <x v="0"/>
    <x v="0"/>
    <s v="ASHP hybrid system"/>
    <x v="0"/>
    <x v="1"/>
    <n v="-21.8"/>
    <n v="28.9"/>
    <x v="0"/>
    <n v="35"/>
    <x v="49"/>
    <n v="-0.90900000000000003"/>
    <x v="38"/>
    <x v="27"/>
    <n v="12.7"/>
    <n v="-5710"/>
    <n v="0.05"/>
    <n v="5799"/>
  </r>
  <r>
    <x v="0"/>
    <x v="1"/>
    <s v="ASHP hybrid system"/>
    <x v="0"/>
    <x v="1"/>
    <n v="-21.8"/>
    <n v="28.9"/>
    <x v="1"/>
    <n v="40"/>
    <x v="50"/>
    <n v="-0.90900000000000003"/>
    <x v="39"/>
    <x v="28"/>
    <n v="12.3"/>
    <n v="-3988"/>
    <n v="5.3999999999999999E-2"/>
    <n v="6733"/>
  </r>
  <r>
    <x v="0"/>
    <x v="2"/>
    <s v="ASHP hybrid system"/>
    <x v="0"/>
    <x v="1"/>
    <n v="-21.8"/>
    <n v="28.9"/>
    <x v="2"/>
    <n v="45"/>
    <x v="51"/>
    <n v="-0.90900000000000003"/>
    <x v="40"/>
    <x v="29"/>
    <n v="9.8000000000000007"/>
    <n v="-988"/>
    <n v="5.8999999999999997E-2"/>
    <n v="7966"/>
  </r>
  <r>
    <x v="1"/>
    <x v="0"/>
    <s v="ASHP hybrid system"/>
    <x v="0"/>
    <x v="1"/>
    <n v="-27"/>
    <n v="27"/>
    <x v="3"/>
    <n v="32.5"/>
    <x v="52"/>
    <n v="-0.91300000000000003"/>
    <x v="38"/>
    <x v="27"/>
    <n v="12.5"/>
    <n v="-6254"/>
    <n v="4.9000000000000002E-2"/>
    <n v="5920"/>
  </r>
  <r>
    <x v="1"/>
    <x v="1"/>
    <s v="ASHP hybrid system"/>
    <x v="0"/>
    <x v="1"/>
    <n v="-27"/>
    <n v="27"/>
    <x v="4"/>
    <n v="38"/>
    <x v="53"/>
    <n v="-0.91300000000000003"/>
    <x v="41"/>
    <x v="28"/>
    <n v="12"/>
    <n v="-3960"/>
    <n v="5.3999999999999999E-2"/>
    <n v="7095"/>
  </r>
  <r>
    <x v="1"/>
    <x v="2"/>
    <s v="ASHP hybrid system"/>
    <x v="0"/>
    <x v="1"/>
    <n v="-27"/>
    <n v="27"/>
    <x v="5"/>
    <n v="43.5"/>
    <x v="54"/>
    <n v="-0.91300000000000003"/>
    <x v="42"/>
    <x v="30"/>
    <n v="11.8"/>
    <n v="-2968"/>
    <n v="5.6000000000000001E-2"/>
    <n v="7950"/>
  </r>
  <r>
    <x v="2"/>
    <x v="0"/>
    <s v="ASHP hybrid system"/>
    <x v="0"/>
    <x v="1"/>
    <n v="-19"/>
    <n v="26.1"/>
    <x v="6"/>
    <n v="32"/>
    <x v="55"/>
    <n v="-0.91900000000000004"/>
    <x v="43"/>
    <x v="31"/>
    <n v="12.6"/>
    <n v="-4885"/>
    <n v="5.0999999999999997E-2"/>
    <n v="5595"/>
  </r>
  <r>
    <x v="2"/>
    <x v="1"/>
    <s v="ASHP hybrid system"/>
    <x v="0"/>
    <x v="1"/>
    <n v="-19"/>
    <n v="26.1"/>
    <x v="7"/>
    <n v="37"/>
    <x v="56"/>
    <n v="-0.91900000000000004"/>
    <x v="44"/>
    <x v="30"/>
    <n v="12.1"/>
    <n v="-2680"/>
    <n v="5.6000000000000001E-2"/>
    <n v="6609"/>
  </r>
  <r>
    <x v="2"/>
    <x v="2"/>
    <s v="ASHP hybrid system"/>
    <x v="0"/>
    <x v="1"/>
    <n v="-19"/>
    <n v="26.1"/>
    <x v="8"/>
    <n v="43"/>
    <x v="22"/>
    <n v="-0.91900000000000004"/>
    <x v="45"/>
    <x v="32"/>
    <n v="11.8"/>
    <n v="-563"/>
    <n v="5.8999999999999997E-2"/>
    <n v="7668"/>
  </r>
  <r>
    <x v="0"/>
    <x v="0"/>
    <s v="ASHP hybrid system"/>
    <x v="1"/>
    <x v="1"/>
    <n v="-21.8"/>
    <n v="28.9"/>
    <x v="0"/>
    <n v="35"/>
    <x v="57"/>
    <n v="-0.92500000000000004"/>
    <x v="46"/>
    <x v="33"/>
    <n v="3.6"/>
    <n v="189054"/>
    <n v="0.29099999999999998"/>
    <n v="20238"/>
  </r>
  <r>
    <x v="0"/>
    <x v="1"/>
    <s v="ASHP hybrid system"/>
    <x v="1"/>
    <x v="1"/>
    <n v="-21.8"/>
    <n v="28.9"/>
    <x v="1"/>
    <n v="40"/>
    <x v="47"/>
    <n v="-0.92500000000000004"/>
    <x v="47"/>
    <x v="34"/>
    <n v="3.5"/>
    <n v="223385"/>
    <n v="0.30099999999999999"/>
    <n v="23580"/>
  </r>
  <r>
    <x v="0"/>
    <x v="2"/>
    <s v="ASHP hybrid system"/>
    <x v="1"/>
    <x v="1"/>
    <n v="-21.8"/>
    <n v="28.9"/>
    <x v="2"/>
    <n v="45"/>
    <x v="58"/>
    <n v="-0.92600000000000005"/>
    <x v="48"/>
    <x v="35"/>
    <n v="3.3"/>
    <n v="271709"/>
    <n v="0.317"/>
    <n v="28180"/>
  </r>
  <r>
    <x v="1"/>
    <x v="0"/>
    <s v="ASHP hybrid system"/>
    <x v="1"/>
    <x v="1"/>
    <n v="-27"/>
    <n v="27"/>
    <x v="3"/>
    <n v="32.5"/>
    <x v="16"/>
    <n v="-0.92900000000000005"/>
    <x v="49"/>
    <x v="35"/>
    <n v="3.3"/>
    <n v="217255"/>
    <n v="0.32"/>
    <n v="22495"/>
  </r>
  <r>
    <x v="1"/>
    <x v="1"/>
    <s v="ASHP hybrid system"/>
    <x v="1"/>
    <x v="1"/>
    <n v="-27"/>
    <n v="27"/>
    <x v="4"/>
    <n v="38"/>
    <x v="59"/>
    <n v="-0.92900000000000005"/>
    <x v="50"/>
    <x v="36"/>
    <n v="3.2"/>
    <n v="264916"/>
    <n v="0.33400000000000002"/>
    <n v="27037"/>
  </r>
  <r>
    <x v="1"/>
    <x v="2"/>
    <s v="ASHP hybrid system"/>
    <x v="1"/>
    <x v="1"/>
    <n v="-27"/>
    <n v="27"/>
    <x v="5"/>
    <n v="43.5"/>
    <x v="60"/>
    <n v="-0.92900000000000005"/>
    <x v="51"/>
    <x v="37"/>
    <n v="3.1"/>
    <n v="297589"/>
    <n v="0.33800000000000002"/>
    <n v="30224"/>
  </r>
  <r>
    <x v="2"/>
    <x v="0"/>
    <s v="ASHP hybrid system"/>
    <x v="1"/>
    <x v="1"/>
    <n v="-19"/>
    <n v="26.1"/>
    <x v="6"/>
    <n v="32"/>
    <x v="61"/>
    <n v="-0.93700000000000006"/>
    <x v="52"/>
    <x v="38"/>
    <n v="3.7"/>
    <n v="179384"/>
    <n v="0.28899999999999998"/>
    <n v="19254"/>
  </r>
  <r>
    <x v="2"/>
    <x v="1"/>
    <s v="ASHP hybrid system"/>
    <x v="1"/>
    <x v="1"/>
    <n v="-19"/>
    <n v="26.1"/>
    <x v="7"/>
    <n v="37"/>
    <x v="62"/>
    <n v="-0.93400000000000005"/>
    <x v="53"/>
    <x v="34"/>
    <n v="3.5"/>
    <n v="216537"/>
    <n v="0.30199999999999999"/>
    <n v="22858"/>
  </r>
  <r>
    <x v="2"/>
    <x v="2"/>
    <s v="ASHP hybrid system"/>
    <x v="1"/>
    <x v="1"/>
    <n v="-19"/>
    <n v="26.1"/>
    <x v="8"/>
    <n v="43"/>
    <x v="63"/>
    <n v="-0.93300000000000005"/>
    <x v="50"/>
    <x v="39"/>
    <n v="3.4"/>
    <n v="253602"/>
    <n v="0.31"/>
    <n v="26507"/>
  </r>
  <r>
    <x v="0"/>
    <x v="0"/>
    <s v="ASHP"/>
    <x v="0"/>
    <x v="2"/>
    <n v="-21.8"/>
    <n v="28.9"/>
    <x v="0"/>
    <n v="35"/>
    <x v="64"/>
    <n v="-0.96699999999999997"/>
    <x v="54"/>
    <x v="40"/>
    <n v="10.8"/>
    <n v="12181"/>
    <n v="7.5999999999999998E-2"/>
    <n v="8371"/>
  </r>
  <r>
    <x v="0"/>
    <x v="1"/>
    <s v="ASHP"/>
    <x v="0"/>
    <x v="2"/>
    <n v="-21.8"/>
    <n v="28.9"/>
    <x v="1"/>
    <n v="40"/>
    <x v="57"/>
    <n v="-0.96699999999999997"/>
    <x v="55"/>
    <x v="29"/>
    <n v="10.3"/>
    <n v="18909"/>
    <n v="8.2000000000000003E-2"/>
    <n v="9732"/>
  </r>
  <r>
    <x v="0"/>
    <x v="2"/>
    <s v="ASHP"/>
    <x v="0"/>
    <x v="2"/>
    <n v="-21.8"/>
    <n v="28.9"/>
    <x v="2"/>
    <n v="45"/>
    <x v="65"/>
    <n v="-0.96799999999999997"/>
    <x v="56"/>
    <x v="41"/>
    <n v="9.6999999999999993"/>
    <n v="28385"/>
    <n v="8.8999999999999996E-2"/>
    <n v="11557"/>
  </r>
  <r>
    <x v="1"/>
    <x v="0"/>
    <s v="ASHP"/>
    <x v="0"/>
    <x v="2"/>
    <n v="-27"/>
    <n v="27"/>
    <x v="3"/>
    <n v="32.5"/>
    <x v="66"/>
    <n v="-0.97"/>
    <x v="57"/>
    <x v="29"/>
    <n v="10.3"/>
    <n v="15764"/>
    <n v="0.08"/>
    <n v="8836"/>
  </r>
  <r>
    <x v="1"/>
    <x v="1"/>
    <s v="ASHP"/>
    <x v="0"/>
    <x v="2"/>
    <n v="-27"/>
    <n v="27"/>
    <x v="4"/>
    <n v="38"/>
    <x v="67"/>
    <n v="-0.97"/>
    <x v="58"/>
    <x v="29"/>
    <n v="9.8000000000000007"/>
    <n v="24768"/>
    <n v="8.6999999999999994E-2"/>
    <n v="10602"/>
  </r>
  <r>
    <x v="1"/>
    <x v="2"/>
    <s v="ASHP"/>
    <x v="0"/>
    <x v="2"/>
    <n v="-27"/>
    <n v="27"/>
    <x v="5"/>
    <n v="43.5"/>
    <x v="68"/>
    <n v="-0.97"/>
    <x v="59"/>
    <x v="41"/>
    <n v="9.5"/>
    <n v="30520"/>
    <n v="9.0999999999999998E-2"/>
    <n v="11869"/>
  </r>
  <r>
    <x v="2"/>
    <x v="0"/>
    <s v="ASHP"/>
    <x v="0"/>
    <x v="2"/>
    <n v="-19"/>
    <n v="26.1"/>
    <x v="6"/>
    <n v="32"/>
    <x v="69"/>
    <n v="-0.96399999999999997"/>
    <x v="54"/>
    <x v="40"/>
    <n v="11"/>
    <n v="11725"/>
    <n v="7.3999999999999996E-2"/>
    <n v="8600"/>
  </r>
  <r>
    <x v="2"/>
    <x v="1"/>
    <s v="ASHP"/>
    <x v="0"/>
    <x v="2"/>
    <n v="-19"/>
    <n v="26.1"/>
    <x v="7"/>
    <n v="37"/>
    <x v="70"/>
    <n v="-0.96699999999999997"/>
    <x v="60"/>
    <x v="29"/>
    <n v="10.199999999999999"/>
    <n v="19378"/>
    <n v="8.3000000000000004E-2"/>
    <n v="9545"/>
  </r>
  <r>
    <x v="2"/>
    <x v="2"/>
    <s v="ASHP"/>
    <x v="0"/>
    <x v="2"/>
    <n v="-19"/>
    <n v="26.1"/>
    <x v="8"/>
    <n v="43"/>
    <x v="71"/>
    <n v="-0.96699999999999997"/>
    <x v="61"/>
    <x v="29"/>
    <n v="9.8000000000000007"/>
    <n v="26852"/>
    <n v="8.7999999999999995E-2"/>
    <n v="11072"/>
  </r>
  <r>
    <x v="0"/>
    <x v="0"/>
    <s v="ASHP"/>
    <x v="1"/>
    <x v="2"/>
    <n v="-21.8"/>
    <n v="28.9"/>
    <x v="0"/>
    <n v="35"/>
    <x v="72"/>
    <n v="-0.97299999999999998"/>
    <x v="62"/>
    <x v="15"/>
    <n v="3.9"/>
    <n v="207068"/>
    <n v="0.26800000000000002"/>
    <n v="22810"/>
  </r>
  <r>
    <x v="0"/>
    <x v="1"/>
    <s v="ASHP"/>
    <x v="1"/>
    <x v="2"/>
    <n v="-21.8"/>
    <n v="28.9"/>
    <x v="1"/>
    <n v="40"/>
    <x v="73"/>
    <n v="-0.97299999999999998"/>
    <x v="63"/>
    <x v="38"/>
    <n v="3.8"/>
    <n v="246181"/>
    <n v="0.28199999999999997"/>
    <n v="26578"/>
  </r>
  <r>
    <x v="0"/>
    <x v="2"/>
    <s v="ASHP"/>
    <x v="1"/>
    <x v="2"/>
    <n v="-21.8"/>
    <n v="28.9"/>
    <x v="2"/>
    <n v="45"/>
    <x v="74"/>
    <n v="-0.97399999999999998"/>
    <x v="64"/>
    <x v="34"/>
    <n v="3.5"/>
    <n v="301029"/>
    <n v="0.29799999999999999"/>
    <n v="31772"/>
  </r>
  <r>
    <x v="1"/>
    <x v="0"/>
    <s v="ASHP"/>
    <x v="1"/>
    <x v="2"/>
    <n v="-27"/>
    <n v="27"/>
    <x v="3"/>
    <n v="32.5"/>
    <x v="75"/>
    <n v="-0.97599999999999998"/>
    <x v="65"/>
    <x v="33"/>
    <n v="3.6"/>
    <n v="239389"/>
    <n v="0.29499999999999998"/>
    <n v="25411"/>
  </r>
  <r>
    <x v="1"/>
    <x v="1"/>
    <s v="ASHP"/>
    <x v="1"/>
    <x v="2"/>
    <n v="-27"/>
    <n v="27"/>
    <x v="4"/>
    <n v="38"/>
    <x v="76"/>
    <n v="-0.97599999999999998"/>
    <x v="66"/>
    <x v="39"/>
    <n v="3.4"/>
    <n v="293817"/>
    <n v="0.312"/>
    <n v="30544"/>
  </r>
  <r>
    <x v="1"/>
    <x v="2"/>
    <s v="ASHP"/>
    <x v="1"/>
    <x v="2"/>
    <n v="-27"/>
    <n v="27"/>
    <x v="5"/>
    <n v="43.5"/>
    <x v="77"/>
    <n v="-0.97599999999999998"/>
    <x v="64"/>
    <x v="35"/>
    <n v="3.3"/>
    <n v="331099"/>
    <n v="0.31900000000000001"/>
    <n v="34142"/>
  </r>
  <r>
    <x v="2"/>
    <x v="0"/>
    <s v="ASHP"/>
    <x v="1"/>
    <x v="2"/>
    <n v="-19"/>
    <n v="26.1"/>
    <x v="6"/>
    <n v="32"/>
    <x v="57"/>
    <n v="-0.97"/>
    <x v="67"/>
    <x v="13"/>
    <n v="4.2"/>
    <n v="196324"/>
    <n v="0.251"/>
    <n v="22259"/>
  </r>
  <r>
    <x v="2"/>
    <x v="1"/>
    <s v="ASHP"/>
    <x v="1"/>
    <x v="2"/>
    <n v="-19"/>
    <n v="26.1"/>
    <x v="7"/>
    <n v="37"/>
    <x v="44"/>
    <n v="-0.97299999999999998"/>
    <x v="68"/>
    <x v="42"/>
    <n v="3.8"/>
    <n v="238595"/>
    <n v="0.28000000000000003"/>
    <n v="25794"/>
  </r>
  <r>
    <x v="2"/>
    <x v="2"/>
    <s v="ASHP"/>
    <x v="1"/>
    <x v="2"/>
    <n v="-19"/>
    <n v="26.1"/>
    <x v="8"/>
    <n v="43"/>
    <x v="78"/>
    <n v="-0.97299999999999998"/>
    <x v="64"/>
    <x v="33"/>
    <n v="3.6"/>
    <n v="281017"/>
    <n v="0.29099999999999998"/>
    <n v="29911"/>
  </r>
  <r>
    <x v="0"/>
    <x v="0"/>
    <s v="ASHP hybrid system"/>
    <x v="0"/>
    <x v="2"/>
    <n v="-21.8"/>
    <n v="28.9"/>
    <x v="0"/>
    <n v="35"/>
    <x v="79"/>
    <n v="-0.94299999999999995"/>
    <x v="69"/>
    <x v="43"/>
    <n v="8.3000000000000007"/>
    <n v="33847"/>
    <n v="0.113"/>
    <n v="8441"/>
  </r>
  <r>
    <x v="0"/>
    <x v="1"/>
    <s v="ASHP hybrid system"/>
    <x v="0"/>
    <x v="2"/>
    <n v="-21.8"/>
    <n v="28.9"/>
    <x v="1"/>
    <n v="40"/>
    <x v="80"/>
    <n v="-0.94299999999999995"/>
    <x v="70"/>
    <x v="44"/>
    <n v="7.8"/>
    <n v="44053"/>
    <n v="0.122"/>
    <n v="9814"/>
  </r>
  <r>
    <x v="0"/>
    <x v="2"/>
    <s v="ASHP hybrid system"/>
    <x v="0"/>
    <x v="2"/>
    <n v="-21.8"/>
    <n v="28.9"/>
    <x v="2"/>
    <n v="45"/>
    <x v="47"/>
    <n v="-0.94299999999999995"/>
    <x v="71"/>
    <x v="7"/>
    <n v="7.2"/>
    <n v="58679"/>
    <n v="0.13400000000000001"/>
    <n v="11656"/>
  </r>
  <r>
    <x v="1"/>
    <x v="0"/>
    <s v="ASHP hybrid system"/>
    <x v="0"/>
    <x v="2"/>
    <n v="-27"/>
    <n v="27"/>
    <x v="3"/>
    <n v="32.5"/>
    <x v="81"/>
    <n v="-0.94699999999999995"/>
    <x v="72"/>
    <x v="44"/>
    <n v="7.8"/>
    <n v="38846"/>
    <n v="0.121"/>
    <n v="8914"/>
  </r>
  <r>
    <x v="1"/>
    <x v="1"/>
    <s v="ASHP hybrid system"/>
    <x v="0"/>
    <x v="2"/>
    <n v="-27"/>
    <n v="27"/>
    <x v="4"/>
    <n v="38"/>
    <x v="82"/>
    <n v="-0.94699999999999995"/>
    <x v="73"/>
    <x v="7"/>
    <n v="7.2"/>
    <n v="52594"/>
    <n v="0.13300000000000001"/>
    <n v="10696"/>
  </r>
  <r>
    <x v="1"/>
    <x v="2"/>
    <s v="ASHP hybrid system"/>
    <x v="0"/>
    <x v="2"/>
    <n v="-27"/>
    <n v="27"/>
    <x v="5"/>
    <n v="43.5"/>
    <x v="83"/>
    <n v="-0.94699999999999995"/>
    <x v="74"/>
    <x v="7"/>
    <n v="7"/>
    <n v="61561"/>
    <n v="0.13800000000000001"/>
    <n v="11973"/>
  </r>
  <r>
    <x v="2"/>
    <x v="0"/>
    <s v="ASHP hybrid system"/>
    <x v="0"/>
    <x v="2"/>
    <n v="-19"/>
    <n v="26.1"/>
    <x v="6"/>
    <n v="32"/>
    <x v="84"/>
    <n v="-0.95"/>
    <x v="75"/>
    <x v="43"/>
    <n v="8.3000000000000007"/>
    <n v="32186"/>
    <n v="0.112"/>
    <n v="8111"/>
  </r>
  <r>
    <x v="2"/>
    <x v="1"/>
    <s v="ASHP hybrid system"/>
    <x v="0"/>
    <x v="2"/>
    <n v="-19"/>
    <n v="26.1"/>
    <x v="7"/>
    <n v="37"/>
    <x v="39"/>
    <n v="-0.94899999999999995"/>
    <x v="76"/>
    <x v="44"/>
    <n v="7.7"/>
    <n v="43758"/>
    <n v="0.124"/>
    <n v="9603"/>
  </r>
  <r>
    <x v="2"/>
    <x v="2"/>
    <s v="ASHP hybrid system"/>
    <x v="0"/>
    <x v="2"/>
    <n v="-19"/>
    <n v="26.1"/>
    <x v="8"/>
    <n v="43"/>
    <x v="40"/>
    <n v="-0.94899999999999995"/>
    <x v="77"/>
    <x v="7"/>
    <n v="7.3"/>
    <n v="55220"/>
    <n v="0.13200000000000001"/>
    <n v="11139"/>
  </r>
  <r>
    <x v="0"/>
    <x v="0"/>
    <s v="ASHP hybrid system"/>
    <x v="1"/>
    <x v="2"/>
    <n v="-21.8"/>
    <n v="28.9"/>
    <x v="0"/>
    <n v="35"/>
    <x v="85"/>
    <n v="-0.95299999999999996"/>
    <x v="78"/>
    <x v="45"/>
    <n v="3"/>
    <n v="228651"/>
    <n v="0.34599999999999997"/>
    <n v="23881"/>
  </r>
  <r>
    <x v="0"/>
    <x v="1"/>
    <s v="ASHP hybrid system"/>
    <x v="1"/>
    <x v="2"/>
    <n v="-21.8"/>
    <n v="28.9"/>
    <x v="1"/>
    <n v="40"/>
    <x v="86"/>
    <n v="-0.95299999999999996"/>
    <x v="79"/>
    <x v="46"/>
    <n v="2.9"/>
    <n v="271325"/>
    <n v="0.36799999999999999"/>
    <n v="26660"/>
  </r>
  <r>
    <x v="0"/>
    <x v="2"/>
    <s v="ASHP hybrid system"/>
    <x v="1"/>
    <x v="2"/>
    <n v="-21.8"/>
    <n v="28.9"/>
    <x v="2"/>
    <n v="45"/>
    <x v="87"/>
    <n v="-0.95399999999999996"/>
    <x v="80"/>
    <x v="47"/>
    <n v="2.6"/>
    <n v="331304"/>
    <n v="0.39800000000000002"/>
    <n v="31870"/>
  </r>
  <r>
    <x v="1"/>
    <x v="0"/>
    <s v="ASHP hybrid system"/>
    <x v="1"/>
    <x v="2"/>
    <n v="-27"/>
    <n v="27"/>
    <x v="3"/>
    <n v="32.5"/>
    <x v="67"/>
    <n v="-0.95599999999999996"/>
    <x v="81"/>
    <x v="48"/>
    <n v="2.7"/>
    <n v="262508"/>
    <n v="0.38600000000000001"/>
    <n v="25490"/>
  </r>
  <r>
    <x v="1"/>
    <x v="1"/>
    <s v="ASHP hybrid system"/>
    <x v="1"/>
    <x v="2"/>
    <n v="-27"/>
    <n v="27"/>
    <x v="4"/>
    <n v="38"/>
    <x v="88"/>
    <n v="-0.95699999999999996"/>
    <x v="82"/>
    <x v="49"/>
    <n v="2.5"/>
    <n v="321582"/>
    <n v="0.41499999999999998"/>
    <n v="30638"/>
  </r>
  <r>
    <x v="1"/>
    <x v="2"/>
    <s v="ASHP hybrid system"/>
    <x v="1"/>
    <x v="2"/>
    <n v="-27"/>
    <n v="27"/>
    <x v="5"/>
    <n v="43.5"/>
    <x v="89"/>
    <n v="-0.95699999999999996"/>
    <x v="83"/>
    <x v="50"/>
    <n v="2.5"/>
    <n v="361956"/>
    <n v="0.42699999999999999"/>
    <n v="34245"/>
  </r>
  <r>
    <x v="2"/>
    <x v="0"/>
    <s v="ASHP hybrid system"/>
    <x v="1"/>
    <x v="2"/>
    <n v="-19"/>
    <n v="26.1"/>
    <x v="6"/>
    <n v="32"/>
    <x v="46"/>
    <n v="-0.96"/>
    <x v="84"/>
    <x v="37"/>
    <n v="3.1"/>
    <n v="216256"/>
    <n v="0.34"/>
    <n v="21767"/>
  </r>
  <r>
    <x v="2"/>
    <x v="1"/>
    <s v="ASHP hybrid system"/>
    <x v="1"/>
    <x v="2"/>
    <n v="-19"/>
    <n v="26.1"/>
    <x v="7"/>
    <n v="37"/>
    <x v="47"/>
    <n v="-0.95799999999999996"/>
    <x v="79"/>
    <x v="46"/>
    <n v="2.9"/>
    <n v="263077"/>
    <n v="0.36799999999999999"/>
    <n v="25853"/>
  </r>
  <r>
    <x v="2"/>
    <x v="2"/>
    <s v="ASHP hybrid system"/>
    <x v="1"/>
    <x v="2"/>
    <n v="-19"/>
    <n v="26.1"/>
    <x v="8"/>
    <n v="43"/>
    <x v="48"/>
    <n v="-0.95799999999999996"/>
    <x v="85"/>
    <x v="48"/>
    <n v="2.7"/>
    <n v="309344"/>
    <n v="0.38700000000000001"/>
    <n v="29978"/>
  </r>
  <r>
    <x v="0"/>
    <x v="0"/>
    <s v="ASHP"/>
    <x v="0"/>
    <x v="3"/>
    <n v="-21.8"/>
    <n v="28.9"/>
    <x v="0"/>
    <n v="35"/>
    <x v="90"/>
    <n v="-0.98699999999999999"/>
    <x v="86"/>
    <x v="51"/>
    <n v="6.3"/>
    <n v="72193"/>
    <n v="0.16200000000000001"/>
    <n v="11441"/>
  </r>
  <r>
    <x v="0"/>
    <x v="1"/>
    <s v="ASHP"/>
    <x v="0"/>
    <x v="3"/>
    <n v="-21.8"/>
    <n v="28.9"/>
    <x v="1"/>
    <n v="40"/>
    <x v="9"/>
    <n v="-0.98699999999999999"/>
    <x v="87"/>
    <x v="52"/>
    <n v="5.9"/>
    <n v="88489"/>
    <n v="0.17199999999999999"/>
    <n v="13311"/>
  </r>
  <r>
    <x v="0"/>
    <x v="2"/>
    <s v="ASHP"/>
    <x v="0"/>
    <x v="3"/>
    <n v="-21.8"/>
    <n v="28.9"/>
    <x v="2"/>
    <n v="45"/>
    <x v="91"/>
    <n v="-0.98799999999999999"/>
    <x v="88"/>
    <x v="22"/>
    <n v="5.3"/>
    <n v="115097"/>
    <n v="0.19400000000000001"/>
    <n v="15842"/>
  </r>
  <r>
    <x v="1"/>
    <x v="0"/>
    <s v="ASHP"/>
    <x v="0"/>
    <x v="3"/>
    <n v="-27"/>
    <n v="27"/>
    <x v="3"/>
    <n v="32.5"/>
    <x v="92"/>
    <n v="-0.99299999999999999"/>
    <x v="89"/>
    <x v="22"/>
    <n v="5.0999999999999996"/>
    <n v="84719"/>
    <n v="0.2"/>
    <n v="11553"/>
  </r>
  <r>
    <x v="1"/>
    <x v="1"/>
    <s v="ASHP"/>
    <x v="0"/>
    <x v="3"/>
    <n v="-27"/>
    <n v="27"/>
    <x v="4"/>
    <n v="38"/>
    <x v="86"/>
    <n v="-0.99"/>
    <x v="90"/>
    <x v="26"/>
    <n v="5.4"/>
    <n v="105723"/>
    <n v="0.192"/>
    <n v="14762"/>
  </r>
  <r>
    <x v="1"/>
    <x v="2"/>
    <s v="ASHP"/>
    <x v="0"/>
    <x v="3"/>
    <n v="-27"/>
    <n v="27"/>
    <x v="5"/>
    <n v="43.5"/>
    <x v="93"/>
    <n v="-0.99"/>
    <x v="91"/>
    <x v="23"/>
    <n v="5.0999999999999996"/>
    <n v="123189"/>
    <n v="0.20300000000000001"/>
    <n v="16518"/>
  </r>
  <r>
    <x v="2"/>
    <x v="0"/>
    <s v="ASHP"/>
    <x v="0"/>
    <x v="3"/>
    <n v="-19"/>
    <n v="26.1"/>
    <x v="6"/>
    <n v="32"/>
    <x v="94"/>
    <n v="-0.98399999999999999"/>
    <x v="92"/>
    <x v="6"/>
    <n v="6.8"/>
    <n v="67249"/>
    <n v="0.14699999999999999"/>
    <n v="11561"/>
  </r>
  <r>
    <x v="2"/>
    <x v="1"/>
    <s v="ASHP"/>
    <x v="0"/>
    <x v="3"/>
    <n v="-19"/>
    <n v="26.1"/>
    <x v="7"/>
    <n v="37"/>
    <x v="95"/>
    <n v="-0.98699999999999999"/>
    <x v="93"/>
    <x v="52"/>
    <n v="5.9"/>
    <n v="86703"/>
    <n v="0.17199999999999999"/>
    <n v="13010"/>
  </r>
  <r>
    <x v="2"/>
    <x v="2"/>
    <s v="ASHP"/>
    <x v="0"/>
    <x v="3"/>
    <n v="-19"/>
    <n v="26.1"/>
    <x v="8"/>
    <n v="43"/>
    <x v="96"/>
    <n v="-0.98699999999999999"/>
    <x v="94"/>
    <x v="26"/>
    <n v="5.5"/>
    <n v="107744"/>
    <n v="0.189"/>
    <n v="15089"/>
  </r>
  <r>
    <x v="0"/>
    <x v="0"/>
    <s v="ASHP"/>
    <x v="1"/>
    <x v="3"/>
    <n v="-21.8"/>
    <n v="28.9"/>
    <x v="0"/>
    <n v="35"/>
    <x v="97"/>
    <n v="0.99"/>
    <x v="95"/>
    <x v="53"/>
    <n v="2.9"/>
    <n v="264242"/>
    <n v="0.36599999999999999"/>
    <n v="25880"/>
  </r>
  <r>
    <x v="0"/>
    <x v="1"/>
    <s v="ASHP"/>
    <x v="1"/>
    <x v="3"/>
    <n v="-21.8"/>
    <n v="28.9"/>
    <x v="1"/>
    <n v="40"/>
    <x v="98"/>
    <n v="-0.99"/>
    <x v="96"/>
    <x v="54"/>
    <n v="2.2000000000000002"/>
    <n v="327088"/>
    <n v="0.46600000000000003"/>
    <n v="30157"/>
  </r>
  <r>
    <x v="0"/>
    <x v="2"/>
    <s v="ASHP"/>
    <x v="1"/>
    <x v="3"/>
    <n v="-21.8"/>
    <n v="28.9"/>
    <x v="2"/>
    <n v="45"/>
    <x v="99"/>
    <n v="-0.99"/>
    <x v="97"/>
    <x v="55"/>
    <n v="2.2999999999999998"/>
    <n v="387823"/>
    <n v="0.44900000000000001"/>
    <n v="36057"/>
  </r>
  <r>
    <x v="1"/>
    <x v="0"/>
    <s v="ASHP"/>
    <x v="1"/>
    <x v="3"/>
    <n v="-27"/>
    <n v="27"/>
    <x v="3"/>
    <n v="32.5"/>
    <x v="65"/>
    <n v="-0.99199999999999999"/>
    <x v="98"/>
    <x v="56"/>
    <n v="2.6"/>
    <n v="303704"/>
    <n v="0.41099999999999998"/>
    <n v="28872"/>
  </r>
  <r>
    <x v="1"/>
    <x v="1"/>
    <s v="ASHP"/>
    <x v="1"/>
    <x v="3"/>
    <n v="-27"/>
    <n v="27"/>
    <x v="4"/>
    <n v="38"/>
    <x v="74"/>
    <n v="-0.99199999999999999"/>
    <x v="99"/>
    <x v="57"/>
    <n v="2.2999999999999998"/>
    <n v="374788"/>
    <n v="0.46"/>
    <n v="34705"/>
  </r>
  <r>
    <x v="1"/>
    <x v="2"/>
    <s v="ASHP"/>
    <x v="1"/>
    <x v="3"/>
    <n v="-27"/>
    <n v="27"/>
    <x v="5"/>
    <n v="43.5"/>
    <x v="100"/>
    <n v="-0.99199999999999999"/>
    <x v="100"/>
    <x v="58"/>
    <n v="2.2000000000000002"/>
    <n v="423649"/>
    <n v="0.48499999999999999"/>
    <n v="38792"/>
  </r>
  <r>
    <x v="2"/>
    <x v="0"/>
    <s v="ASHP"/>
    <x v="1"/>
    <x v="3"/>
    <n v="-19"/>
    <n v="26.1"/>
    <x v="6"/>
    <n v="32"/>
    <x v="101"/>
    <n v="-0.98699999999999999"/>
    <x v="101"/>
    <x v="37"/>
    <n v="3.1"/>
    <n v="251496"/>
    <n v="0.33700000000000002"/>
    <n v="25219"/>
  </r>
  <r>
    <x v="2"/>
    <x v="1"/>
    <s v="ASHP"/>
    <x v="1"/>
    <x v="3"/>
    <n v="-19"/>
    <n v="26.1"/>
    <x v="7"/>
    <n v="37"/>
    <x v="75"/>
    <n v="-0.98799999999999999"/>
    <x v="102"/>
    <x v="59"/>
    <n v="2.6"/>
    <n v="305920"/>
    <n v="0.39900000000000002"/>
    <n v="29259"/>
  </r>
  <r>
    <x v="2"/>
    <x v="2"/>
    <s v="ASHP"/>
    <x v="1"/>
    <x v="3"/>
    <n v="-19"/>
    <n v="26.1"/>
    <x v="8"/>
    <n v="43"/>
    <x v="102"/>
    <n v="-0.98899999999999999"/>
    <x v="97"/>
    <x v="60"/>
    <n v="2.4"/>
    <n v="361909"/>
    <n v="0.432"/>
    <n v="33929"/>
  </r>
  <r>
    <x v="0"/>
    <x v="0"/>
    <s v="ASHP hybrid system"/>
    <x v="0"/>
    <x v="3"/>
    <n v="-21.8"/>
    <n v="28.9"/>
    <x v="0"/>
    <n v="35"/>
    <x v="103"/>
    <n v="-0.98099999999999998"/>
    <x v="103"/>
    <x v="52"/>
    <n v="6.1"/>
    <n v="74661"/>
    <n v="0.16800000000000001"/>
    <n v="11458"/>
  </r>
  <r>
    <x v="0"/>
    <x v="1"/>
    <s v="ASHP hybrid system"/>
    <x v="0"/>
    <x v="3"/>
    <n v="-21.8"/>
    <n v="28.9"/>
    <x v="1"/>
    <n v="40"/>
    <x v="104"/>
    <n v="-0.98199999999999998"/>
    <x v="104"/>
    <x v="26"/>
    <n v="5.5"/>
    <n v="94924"/>
    <n v="0.188"/>
    <n v="13331"/>
  </r>
  <r>
    <x v="0"/>
    <x v="2"/>
    <s v="ASHP hybrid system"/>
    <x v="0"/>
    <x v="3"/>
    <n v="-21.8"/>
    <n v="28.9"/>
    <x v="2"/>
    <n v="45"/>
    <x v="105"/>
    <n v="-0.98199999999999998"/>
    <x v="105"/>
    <x v="24"/>
    <n v="4.9000000000000004"/>
    <n v="122411"/>
    <n v="0.21299999999999999"/>
    <n v="15866"/>
  </r>
  <r>
    <x v="1"/>
    <x v="0"/>
    <s v="ASHP hybrid system"/>
    <x v="0"/>
    <x v="3"/>
    <n v="-27"/>
    <n v="27"/>
    <x v="3"/>
    <n v="32.5"/>
    <x v="92"/>
    <n v="-0.98499999999999999"/>
    <x v="106"/>
    <x v="26"/>
    <n v="5.4"/>
    <n v="87639"/>
    <n v="0.19"/>
    <n v="12315"/>
  </r>
  <r>
    <x v="1"/>
    <x v="1"/>
    <s v="ASHP hybrid system"/>
    <x v="0"/>
    <x v="3"/>
    <n v="-27"/>
    <n v="27"/>
    <x v="4"/>
    <n v="38"/>
    <x v="106"/>
    <n v="-0.98499999999999999"/>
    <x v="107"/>
    <x v="23"/>
    <n v="4.9000000000000004"/>
    <n v="112431"/>
    <n v="0.21"/>
    <n v="14785"/>
  </r>
  <r>
    <x v="1"/>
    <x v="2"/>
    <s v="ASHP hybrid system"/>
    <x v="0"/>
    <x v="3"/>
    <n v="-27"/>
    <n v="27"/>
    <x v="5"/>
    <n v="43.5"/>
    <x v="107"/>
    <n v="-0.98499999999999999"/>
    <x v="108"/>
    <x v="25"/>
    <n v="4.5999999999999996"/>
    <n v="130614"/>
    <n v="0.223"/>
    <n v="16543"/>
  </r>
  <r>
    <x v="2"/>
    <x v="0"/>
    <s v="ASHP hybrid system"/>
    <x v="0"/>
    <x v="3"/>
    <n v="-19"/>
    <n v="26.1"/>
    <x v="6"/>
    <n v="32"/>
    <x v="108"/>
    <n v="-0.98299999999999998"/>
    <x v="109"/>
    <x v="51"/>
    <n v="6.2"/>
    <n v="70690"/>
    <n v="0.16500000000000001"/>
    <n v="10992"/>
  </r>
  <r>
    <x v="2"/>
    <x v="1"/>
    <s v="ASHP hybrid system"/>
    <x v="0"/>
    <x v="3"/>
    <n v="-19"/>
    <n v="26.1"/>
    <x v="7"/>
    <n v="37"/>
    <x v="33"/>
    <n v="-0.98299999999999998"/>
    <x v="110"/>
    <x v="26"/>
    <n v="5.5"/>
    <n v="92509"/>
    <n v="0.187"/>
    <n v="13023"/>
  </r>
  <r>
    <x v="2"/>
    <x v="2"/>
    <s v="ASHP hybrid system"/>
    <x v="0"/>
    <x v="3"/>
    <n v="-19"/>
    <n v="26.1"/>
    <x v="8"/>
    <n v="43"/>
    <x v="62"/>
    <n v="-0.98199999999999998"/>
    <x v="111"/>
    <x v="23"/>
    <n v="5"/>
    <n v="114594"/>
    <n v="0.20599999999999999"/>
    <n v="15106"/>
  </r>
  <r>
    <x v="0"/>
    <x v="0"/>
    <s v="ASHP hybrid system"/>
    <x v="1"/>
    <x v="3"/>
    <n v="-21.8"/>
    <n v="28.9"/>
    <x v="0"/>
    <n v="35"/>
    <x v="109"/>
    <n v="-0.98499999999999999"/>
    <x v="112"/>
    <x v="47"/>
    <n v="2.7"/>
    <n v="269466"/>
    <n v="0.39100000000000001"/>
    <n v="25897"/>
  </r>
  <r>
    <x v="0"/>
    <x v="1"/>
    <s v="ASHP hybrid system"/>
    <x v="1"/>
    <x v="3"/>
    <n v="-21.8"/>
    <n v="28.9"/>
    <x v="1"/>
    <n v="40"/>
    <x v="110"/>
    <n v="-0.98499999999999999"/>
    <x v="97"/>
    <x v="60"/>
    <n v="2.4"/>
    <n v="321755"/>
    <n v="0.432"/>
    <n v="30176"/>
  </r>
  <r>
    <x v="0"/>
    <x v="2"/>
    <s v="ASHP hybrid system"/>
    <x v="1"/>
    <x v="3"/>
    <n v="-21.8"/>
    <n v="28.9"/>
    <x v="2"/>
    <n v="45"/>
    <x v="111"/>
    <n v="-0.98499999999999999"/>
    <x v="113"/>
    <x v="58"/>
    <n v="2.1"/>
    <n v="395137"/>
    <n v="0.48799999999999999"/>
    <n v="36081"/>
  </r>
  <r>
    <x v="1"/>
    <x v="0"/>
    <s v="ASHP hybrid system"/>
    <x v="1"/>
    <x v="3"/>
    <n v="-27"/>
    <n v="27"/>
    <x v="3"/>
    <n v="32.5"/>
    <x v="105"/>
    <n v="-0.98799999999999999"/>
    <x v="102"/>
    <x v="61"/>
    <n v="2.4"/>
    <n v="309186"/>
    <n v="0.441"/>
    <n v="28890"/>
  </r>
  <r>
    <x v="1"/>
    <x v="1"/>
    <s v="ASHP hybrid system"/>
    <x v="1"/>
    <x v="3"/>
    <n v="-27"/>
    <n v="27"/>
    <x v="4"/>
    <n v="38"/>
    <x v="112"/>
    <n v="-0.98699999999999999"/>
    <x v="114"/>
    <x v="62"/>
    <n v="2.1"/>
    <n v="381496"/>
    <n v="0.499"/>
    <n v="34728"/>
  </r>
  <r>
    <x v="1"/>
    <x v="2"/>
    <s v="ASHP hybrid system"/>
    <x v="1"/>
    <x v="3"/>
    <n v="-27"/>
    <n v="27"/>
    <x v="5"/>
    <n v="43.5"/>
    <x v="113"/>
    <n v="-0.98799999999999999"/>
    <x v="115"/>
    <x v="63"/>
    <n v="2"/>
    <n v="431065"/>
    <n v="0.52800000000000002"/>
    <n v="38816"/>
  </r>
  <r>
    <x v="2"/>
    <x v="0"/>
    <s v="ASHP hybrid system"/>
    <x v="1"/>
    <x v="3"/>
    <n v="-19"/>
    <n v="26.1"/>
    <x v="6"/>
    <n v="32"/>
    <x v="114"/>
    <n v="-0.98599999999999999"/>
    <x v="116"/>
    <x v="48"/>
    <n v="2.8"/>
    <n v="254979"/>
    <n v="0.38300000000000001"/>
    <n v="24651"/>
  </r>
  <r>
    <x v="2"/>
    <x v="1"/>
    <s v="ASHP hybrid system"/>
    <x v="1"/>
    <x v="3"/>
    <n v="-19"/>
    <n v="26.1"/>
    <x v="7"/>
    <n v="37"/>
    <x v="86"/>
    <n v="-0.98599999999999999"/>
    <x v="117"/>
    <x v="60"/>
    <n v="2.4"/>
    <n v="311818"/>
    <n v="0.42899999999999999"/>
    <n v="29273"/>
  </r>
  <r>
    <x v="2"/>
    <x v="2"/>
    <s v="ASHP hybrid system"/>
    <x v="1"/>
    <x v="3"/>
    <n v="-19"/>
    <n v="26.1"/>
    <x v="8"/>
    <n v="43"/>
    <x v="115"/>
    <n v="-0.98599999999999999"/>
    <x v="118"/>
    <x v="54"/>
    <n v="2.2000000000000002"/>
    <n v="368556"/>
    <n v="0.46800000000000003"/>
    <n v="321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99750BE-1558-40DE-A71D-47989324B659}" name="Tableau croisé dynamique6" cacheId="0" applyNumberFormats="0" applyBorderFormats="0" applyFontFormats="0" applyPatternFormats="0" applyAlignmentFormats="0" applyWidthHeightFormats="1" dataCaption="Valeurs" updatedVersion="7" minRefreshableVersion="3" useAutoFormatting="1" itemPrintTitles="1" createdVersion="7" indent="0" compact="0" compactData="0" multipleFieldFilters="0" chartFormat="5">
  <location ref="A21:C34" firstHeaderRow="1" firstDataRow="1" firstDataCol="2"/>
  <pivotFields count="17">
    <pivotField axis="axisRow" compact="0" outline="0" multipleItemSelectionAllowed="1" showAll="0" defaultSubtotal="0">
      <items count="3">
        <item x="2"/>
        <item x="0"/>
        <item x="1"/>
      </items>
      <extLst>
        <ext xmlns:x14="http://schemas.microsoft.com/office/spreadsheetml/2009/9/main" uri="{2946ED86-A175-432a-8AC1-64E0C546D7DE}">
          <x14:pivotField fillDownLabels="1"/>
        </ext>
      </extLst>
    </pivotField>
    <pivotField compact="0" outline="0" showAll="0" defaultSubtotal="0">
      <items count="3">
        <item x="1"/>
        <item x="2"/>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multipleItemSelectionAllowed="1" showAll="0" sortType="descending" defaultSubtotal="0">
      <items count="4">
        <item x="0"/>
        <item x="3"/>
        <item x="2"/>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9">
        <item x="6"/>
        <item x="0"/>
        <item x="3"/>
        <item x="7"/>
        <item x="1"/>
        <item x="4"/>
        <item x="8"/>
        <item x="2"/>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16">
        <item x="100"/>
        <item x="113"/>
        <item x="77"/>
        <item x="45"/>
        <item x="89"/>
        <item x="14"/>
        <item x="60"/>
        <item x="61"/>
        <item x="99"/>
        <item x="111"/>
        <item x="29"/>
        <item x="74"/>
        <item x="43"/>
        <item x="76"/>
        <item x="87"/>
        <item x="11"/>
        <item x="88"/>
        <item x="13"/>
        <item x="58"/>
        <item x="102"/>
        <item x="115"/>
        <item x="59"/>
        <item x="78"/>
        <item x="48"/>
        <item x="26"/>
        <item x="93"/>
        <item x="107"/>
        <item x="28"/>
        <item x="17"/>
        <item x="63"/>
        <item x="68"/>
        <item x="37"/>
        <item x="83"/>
        <item x="30"/>
        <item x="5"/>
        <item x="98"/>
        <item x="110"/>
        <item x="54"/>
        <item x="73"/>
        <item x="91"/>
        <item x="105"/>
        <item x="42"/>
        <item x="75"/>
        <item x="86"/>
        <item x="65"/>
        <item x="106"/>
        <item x="10"/>
        <item x="44"/>
        <item x="67"/>
        <item x="34"/>
        <item x="47"/>
        <item x="12"/>
        <item x="36"/>
        <item x="2"/>
        <item x="82"/>
        <item x="16"/>
        <item x="96"/>
        <item x="62"/>
        <item x="4"/>
        <item x="25"/>
        <item x="51"/>
        <item x="71"/>
        <item x="27"/>
        <item x="53"/>
        <item x="31"/>
        <item x="40"/>
        <item x="20"/>
        <item x="8"/>
        <item x="97"/>
        <item x="109"/>
        <item x="22"/>
        <item x="72"/>
        <item x="41"/>
        <item x="85"/>
        <item x="24"/>
        <item x="9"/>
        <item x="101"/>
        <item x="104"/>
        <item x="114"/>
        <item x="57"/>
        <item x="92"/>
        <item x="95"/>
        <item x="46"/>
        <item x="33"/>
        <item x="66"/>
        <item x="80"/>
        <item x="15"/>
        <item x="70"/>
        <item x="35"/>
        <item x="1"/>
        <item x="81"/>
        <item x="39"/>
        <item x="3"/>
        <item x="50"/>
        <item x="7"/>
        <item x="52"/>
        <item x="56"/>
        <item x="19"/>
        <item x="21"/>
        <item x="90"/>
        <item x="103"/>
        <item x="64"/>
        <item x="32"/>
        <item x="79"/>
        <item x="94"/>
        <item x="108"/>
        <item x="0"/>
        <item x="69"/>
        <item x="49"/>
        <item x="38"/>
        <item x="84"/>
        <item x="6"/>
        <item x="18"/>
        <item x="55"/>
        <item x="23"/>
        <item x="112"/>
      </items>
      <extLst>
        <ext xmlns:x14="http://schemas.microsoft.com/office/spreadsheetml/2009/9/main" uri="{2946ED86-A175-432a-8AC1-64E0C546D7DE}">
          <x14:pivotField fillDownLabels="1"/>
        </ext>
      </extLst>
    </pivotField>
    <pivotField compact="0" numFmtId="10" outline="0" showAll="0" defaultSubtotal="0">
      <extLst>
        <ext xmlns:x14="http://schemas.microsoft.com/office/spreadsheetml/2009/9/main" uri="{2946ED86-A175-432a-8AC1-64E0C546D7DE}">
          <x14:pivotField fillDownLabels="1"/>
        </ext>
      </extLst>
    </pivotField>
    <pivotField compact="0" outline="0" showAll="0" defaultSubtotal="0">
      <items count="119">
        <item x="113"/>
        <item x="118"/>
        <item x="115"/>
        <item x="96"/>
        <item x="114"/>
        <item x="117"/>
        <item x="97"/>
        <item x="100"/>
        <item x="99"/>
        <item x="102"/>
        <item x="112"/>
        <item x="116"/>
        <item x="98"/>
        <item x="101"/>
        <item x="95"/>
        <item x="80"/>
        <item x="85"/>
        <item x="83"/>
        <item x="82"/>
        <item x="79"/>
        <item x="81"/>
        <item x="78"/>
        <item x="84"/>
        <item x="64"/>
        <item x="66"/>
        <item x="68"/>
        <item x="63"/>
        <item x="65"/>
        <item x="62"/>
        <item x="67"/>
        <item x="48"/>
        <item x="51"/>
        <item x="50"/>
        <item x="47"/>
        <item x="53"/>
        <item x="49"/>
        <item x="46"/>
        <item x="52"/>
        <item x="20"/>
        <item x="21"/>
        <item x="19"/>
        <item x="36"/>
        <item x="24"/>
        <item x="23"/>
        <item x="22"/>
        <item x="35"/>
        <item x="34"/>
        <item x="33"/>
        <item x="37"/>
        <item x="111"/>
        <item x="105"/>
        <item x="10"/>
        <item x="11"/>
        <item x="9"/>
        <item x="108"/>
        <item x="8"/>
        <item x="13"/>
        <item x="14"/>
        <item x="7"/>
        <item x="6"/>
        <item x="94"/>
        <item x="110"/>
        <item x="107"/>
        <item x="88"/>
        <item x="104"/>
        <item x="12"/>
        <item x="91"/>
        <item x="106"/>
        <item x="93"/>
        <item x="90"/>
        <item x="87"/>
        <item x="103"/>
        <item x="109"/>
        <item x="89"/>
        <item x="86"/>
        <item x="92"/>
        <item x="77"/>
        <item x="71"/>
        <item x="74"/>
        <item x="76"/>
        <item x="73"/>
        <item x="70"/>
        <item x="72"/>
        <item x="69"/>
        <item x="75"/>
        <item x="61"/>
        <item x="56"/>
        <item x="59"/>
        <item x="58"/>
        <item x="60"/>
        <item x="55"/>
        <item x="57"/>
        <item x="54"/>
        <item x="40"/>
        <item x="45"/>
        <item x="42"/>
        <item x="44"/>
        <item x="41"/>
        <item x="39"/>
        <item x="43"/>
        <item x="38"/>
        <item x="30"/>
        <item x="29"/>
        <item x="27"/>
        <item x="32"/>
        <item x="28"/>
        <item x="26"/>
        <item x="25"/>
        <item x="31"/>
        <item x="18"/>
        <item x="17"/>
        <item x="16"/>
        <item x="15"/>
        <item x="3"/>
        <item x="2"/>
        <item x="5"/>
        <item x="0"/>
        <item x="4"/>
        <item x="1"/>
      </items>
      <extLst>
        <ext xmlns:x14="http://schemas.microsoft.com/office/spreadsheetml/2009/9/main" uri="{2946ED86-A175-432a-8AC1-64E0C546D7DE}">
          <x14:pivotField fillDownLabels="1"/>
        </ext>
      </extLst>
    </pivotField>
    <pivotField compact="0" outline="0" showAll="0" defaultSubtotal="0">
      <items count="64">
        <item x="2"/>
        <item x="1"/>
        <item x="0"/>
        <item x="4"/>
        <item x="3"/>
        <item x="10"/>
        <item x="9"/>
        <item x="8"/>
        <item x="11"/>
        <item x="19"/>
        <item x="16"/>
        <item x="17"/>
        <item x="18"/>
        <item x="20"/>
        <item x="21"/>
        <item x="27"/>
        <item x="31"/>
        <item x="28"/>
        <item x="30"/>
        <item x="32"/>
        <item x="40"/>
        <item x="29"/>
        <item x="41"/>
        <item x="43"/>
        <item x="44"/>
        <item x="7"/>
        <item x="5"/>
        <item x="6"/>
        <item x="51"/>
        <item x="52"/>
        <item x="26"/>
        <item x="22"/>
        <item x="23"/>
        <item x="24"/>
        <item x="25"/>
        <item x="12"/>
        <item x="13"/>
        <item x="14"/>
        <item x="15"/>
        <item x="42"/>
        <item x="38"/>
        <item x="33"/>
        <item x="34"/>
        <item x="39"/>
        <item x="35"/>
        <item x="36"/>
        <item x="37"/>
        <item x="45"/>
        <item x="53"/>
        <item x="46"/>
        <item x="48"/>
        <item x="47"/>
        <item x="59"/>
        <item x="56"/>
        <item x="49"/>
        <item x="50"/>
        <item x="60"/>
        <item x="61"/>
        <item x="55"/>
        <item x="57"/>
        <item x="54"/>
        <item x="58"/>
        <item x="62"/>
        <item x="63"/>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8" outline="0" showAll="0" defaultSubtotal="0">
      <extLst>
        <ext xmlns:x14="http://schemas.microsoft.com/office/spreadsheetml/2009/9/main" uri="{2946ED86-A175-432a-8AC1-64E0C546D7DE}">
          <x14:pivotField fillDownLabels="1"/>
        </ext>
      </extLst>
    </pivotField>
  </pivotFields>
  <rowFields count="2">
    <field x="0"/>
    <field x="4"/>
  </rowFields>
  <rowItems count="13">
    <i>
      <x/>
      <x/>
    </i>
    <i r="1">
      <x v="1"/>
    </i>
    <i r="1">
      <x v="2"/>
    </i>
    <i r="1">
      <x v="3"/>
    </i>
    <i>
      <x v="1"/>
      <x/>
    </i>
    <i r="1">
      <x v="1"/>
    </i>
    <i r="1">
      <x v="2"/>
    </i>
    <i r="1">
      <x v="3"/>
    </i>
    <i>
      <x v="2"/>
      <x/>
    </i>
    <i r="1">
      <x v="1"/>
    </i>
    <i r="1">
      <x v="2"/>
    </i>
    <i r="1">
      <x v="3"/>
    </i>
    <i t="grand">
      <x/>
    </i>
  </rowItems>
  <colItems count="1">
    <i/>
  </colItems>
  <dataFields count="1">
    <dataField name="Moyenne de Simple Payback (yr)" fld="13" subtotal="average" baseField="0" baseItem="0"/>
  </dataFields>
  <chartFormats count="3">
    <chartFormat chart="3" format="163" series="1">
      <pivotArea type="data" outline="0" fieldPosition="0">
        <references count="1">
          <reference field="4294967294" count="1" selected="0">
            <x v="0"/>
          </reference>
        </references>
      </pivotArea>
    </chartFormat>
    <chartFormat chart="1" format="161"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9A42FDF-1D75-48CD-B638-896E62AC3D44}" name="Tableau croisé dynamique3" cacheId="0" applyNumberFormats="0" applyBorderFormats="0" applyFontFormats="0" applyPatternFormats="0" applyAlignmentFormats="0" applyWidthHeightFormats="1" dataCaption="Valeurs" updatedVersion="7" minRefreshableVersion="3" useAutoFormatting="1" itemPrintTitles="1" createdVersion="7" indent="0" compact="0" compactData="0" multipleFieldFilters="0" chartFormat="4">
  <location ref="A5:C18" firstHeaderRow="1" firstDataRow="1" firstDataCol="2"/>
  <pivotFields count="17">
    <pivotField axis="axisRow" compact="0" outline="0" multipleItemSelectionAllowed="1" showAll="0" defaultSubtotal="0">
      <items count="3">
        <item x="2"/>
        <item x="0"/>
        <item x="1"/>
      </items>
      <extLst>
        <ext xmlns:x14="http://schemas.microsoft.com/office/spreadsheetml/2009/9/main" uri="{2946ED86-A175-432a-8AC1-64E0C546D7DE}">
          <x14:pivotField fillDownLabels="1"/>
        </ext>
      </extLst>
    </pivotField>
    <pivotField compact="0" outline="0" showAll="0" defaultSubtotal="0">
      <items count="3">
        <item x="1"/>
        <item x="2"/>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multipleItemSelectionAllowed="1" showAll="0" sortType="descending" defaultSubtotal="0">
      <items count="4">
        <item x="0"/>
        <item x="3"/>
        <item x="2"/>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9">
        <item x="6"/>
        <item x="0"/>
        <item x="3"/>
        <item x="7"/>
        <item x="1"/>
        <item x="4"/>
        <item x="8"/>
        <item x="2"/>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16">
        <item x="100"/>
        <item x="113"/>
        <item x="77"/>
        <item x="45"/>
        <item x="89"/>
        <item x="14"/>
        <item x="60"/>
        <item x="61"/>
        <item x="99"/>
        <item x="111"/>
        <item x="29"/>
        <item x="74"/>
        <item x="43"/>
        <item x="76"/>
        <item x="87"/>
        <item x="11"/>
        <item x="88"/>
        <item x="13"/>
        <item x="58"/>
        <item x="102"/>
        <item x="115"/>
        <item x="59"/>
        <item x="78"/>
        <item x="48"/>
        <item x="26"/>
        <item x="93"/>
        <item x="107"/>
        <item x="28"/>
        <item x="17"/>
        <item x="63"/>
        <item x="68"/>
        <item x="37"/>
        <item x="83"/>
        <item x="30"/>
        <item x="5"/>
        <item x="98"/>
        <item x="110"/>
        <item x="54"/>
        <item x="73"/>
        <item x="91"/>
        <item x="105"/>
        <item x="42"/>
        <item x="75"/>
        <item x="86"/>
        <item x="65"/>
        <item x="106"/>
        <item x="10"/>
        <item x="44"/>
        <item x="67"/>
        <item x="34"/>
        <item x="47"/>
        <item x="12"/>
        <item x="36"/>
        <item x="2"/>
        <item x="82"/>
        <item x="16"/>
        <item x="96"/>
        <item x="62"/>
        <item x="4"/>
        <item x="25"/>
        <item x="51"/>
        <item x="71"/>
        <item x="27"/>
        <item x="53"/>
        <item x="31"/>
        <item x="40"/>
        <item x="20"/>
        <item x="8"/>
        <item x="97"/>
        <item x="109"/>
        <item x="22"/>
        <item x="72"/>
        <item x="41"/>
        <item x="85"/>
        <item x="24"/>
        <item x="9"/>
        <item x="101"/>
        <item x="104"/>
        <item x="114"/>
        <item x="57"/>
        <item x="92"/>
        <item x="95"/>
        <item x="46"/>
        <item x="33"/>
        <item x="66"/>
        <item x="80"/>
        <item x="15"/>
        <item x="70"/>
        <item x="35"/>
        <item x="1"/>
        <item x="81"/>
        <item x="39"/>
        <item x="3"/>
        <item x="50"/>
        <item x="7"/>
        <item x="52"/>
        <item x="56"/>
        <item x="19"/>
        <item x="21"/>
        <item x="90"/>
        <item x="103"/>
        <item x="64"/>
        <item x="32"/>
        <item x="79"/>
        <item x="94"/>
        <item x="108"/>
        <item x="0"/>
        <item x="69"/>
        <item x="49"/>
        <item x="38"/>
        <item x="84"/>
        <item x="6"/>
        <item x="18"/>
        <item x="55"/>
        <item x="23"/>
        <item x="112"/>
      </items>
      <extLst>
        <ext xmlns:x14="http://schemas.microsoft.com/office/spreadsheetml/2009/9/main" uri="{2946ED86-A175-432a-8AC1-64E0C546D7DE}">
          <x14:pivotField fillDownLabels="1"/>
        </ext>
      </extLst>
    </pivotField>
    <pivotField compact="0" numFmtId="10" outline="0" showAll="0" defaultSubtotal="0">
      <extLst>
        <ext xmlns:x14="http://schemas.microsoft.com/office/spreadsheetml/2009/9/main" uri="{2946ED86-A175-432a-8AC1-64E0C546D7DE}">
          <x14:pivotField fillDownLabels="1"/>
        </ext>
      </extLst>
    </pivotField>
    <pivotField compact="0" outline="0" showAll="0" defaultSubtotal="0">
      <items count="119">
        <item x="113"/>
        <item x="118"/>
        <item x="115"/>
        <item x="96"/>
        <item x="114"/>
        <item x="117"/>
        <item x="97"/>
        <item x="100"/>
        <item x="99"/>
        <item x="102"/>
        <item x="112"/>
        <item x="116"/>
        <item x="98"/>
        <item x="101"/>
        <item x="95"/>
        <item x="80"/>
        <item x="85"/>
        <item x="83"/>
        <item x="82"/>
        <item x="79"/>
        <item x="81"/>
        <item x="78"/>
        <item x="84"/>
        <item x="64"/>
        <item x="66"/>
        <item x="68"/>
        <item x="63"/>
        <item x="65"/>
        <item x="62"/>
        <item x="67"/>
        <item x="48"/>
        <item x="51"/>
        <item x="50"/>
        <item x="47"/>
        <item x="53"/>
        <item x="49"/>
        <item x="46"/>
        <item x="52"/>
        <item x="20"/>
        <item x="21"/>
        <item x="19"/>
        <item x="36"/>
        <item x="24"/>
        <item x="23"/>
        <item x="22"/>
        <item x="35"/>
        <item x="34"/>
        <item x="33"/>
        <item x="37"/>
        <item x="111"/>
        <item x="105"/>
        <item x="10"/>
        <item x="11"/>
        <item x="9"/>
        <item x="108"/>
        <item x="8"/>
        <item x="13"/>
        <item x="14"/>
        <item x="7"/>
        <item x="6"/>
        <item x="94"/>
        <item x="110"/>
        <item x="107"/>
        <item x="88"/>
        <item x="104"/>
        <item x="12"/>
        <item x="91"/>
        <item x="106"/>
        <item x="93"/>
        <item x="90"/>
        <item x="87"/>
        <item x="103"/>
        <item x="109"/>
        <item x="89"/>
        <item x="86"/>
        <item x="92"/>
        <item x="77"/>
        <item x="71"/>
        <item x="74"/>
        <item x="76"/>
        <item x="73"/>
        <item x="70"/>
        <item x="72"/>
        <item x="69"/>
        <item x="75"/>
        <item x="61"/>
        <item x="56"/>
        <item x="59"/>
        <item x="58"/>
        <item x="60"/>
        <item x="55"/>
        <item x="57"/>
        <item x="54"/>
        <item x="40"/>
        <item x="45"/>
        <item x="42"/>
        <item x="44"/>
        <item x="41"/>
        <item x="39"/>
        <item x="43"/>
        <item x="38"/>
        <item x="30"/>
        <item x="29"/>
        <item x="27"/>
        <item x="32"/>
        <item x="28"/>
        <item x="26"/>
        <item x="25"/>
        <item x="31"/>
        <item x="18"/>
        <item x="17"/>
        <item x="16"/>
        <item x="15"/>
        <item x="3"/>
        <item x="2"/>
        <item x="5"/>
        <item x="0"/>
        <item x="4"/>
        <item x="1"/>
      </items>
      <extLst>
        <ext xmlns:x14="http://schemas.microsoft.com/office/spreadsheetml/2009/9/main" uri="{2946ED86-A175-432a-8AC1-64E0C546D7DE}">
          <x14:pivotField fillDownLabels="1"/>
        </ext>
      </extLst>
    </pivotField>
    <pivotField compact="0" outline="0" showAll="0" defaultSubtotal="0">
      <items count="64">
        <item x="2"/>
        <item x="1"/>
        <item x="0"/>
        <item x="4"/>
        <item x="3"/>
        <item x="10"/>
        <item x="9"/>
        <item x="8"/>
        <item x="11"/>
        <item x="19"/>
        <item x="16"/>
        <item x="17"/>
        <item x="18"/>
        <item x="20"/>
        <item x="21"/>
        <item x="27"/>
        <item x="31"/>
        <item x="28"/>
        <item x="30"/>
        <item x="32"/>
        <item x="40"/>
        <item x="29"/>
        <item x="41"/>
        <item x="43"/>
        <item x="44"/>
        <item x="7"/>
        <item x="5"/>
        <item x="6"/>
        <item x="51"/>
        <item x="52"/>
        <item x="26"/>
        <item x="22"/>
        <item x="23"/>
        <item x="24"/>
        <item x="25"/>
        <item x="12"/>
        <item x="13"/>
        <item x="14"/>
        <item x="15"/>
        <item x="42"/>
        <item x="38"/>
        <item x="33"/>
        <item x="34"/>
        <item x="39"/>
        <item x="35"/>
        <item x="36"/>
        <item x="37"/>
        <item x="45"/>
        <item x="53"/>
        <item x="46"/>
        <item x="48"/>
        <item x="47"/>
        <item x="59"/>
        <item x="56"/>
        <item x="49"/>
        <item x="50"/>
        <item x="60"/>
        <item x="61"/>
        <item x="55"/>
        <item x="57"/>
        <item x="54"/>
        <item x="58"/>
        <item x="62"/>
        <item x="6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5"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8" outline="0" showAll="0" defaultSubtotal="0">
      <extLst>
        <ext xmlns:x14="http://schemas.microsoft.com/office/spreadsheetml/2009/9/main" uri="{2946ED86-A175-432a-8AC1-64E0C546D7DE}">
          <x14:pivotField fillDownLabels="1"/>
        </ext>
      </extLst>
    </pivotField>
  </pivotFields>
  <rowFields count="2">
    <field x="0"/>
    <field x="4"/>
  </rowFields>
  <rowItems count="13">
    <i>
      <x/>
      <x/>
    </i>
    <i r="1">
      <x v="1"/>
    </i>
    <i r="1">
      <x v="2"/>
    </i>
    <i r="1">
      <x v="3"/>
    </i>
    <i>
      <x v="1"/>
      <x/>
    </i>
    <i r="1">
      <x v="1"/>
    </i>
    <i r="1">
      <x v="2"/>
    </i>
    <i r="1">
      <x v="3"/>
    </i>
    <i>
      <x v="2"/>
      <x/>
    </i>
    <i r="1">
      <x v="1"/>
    </i>
    <i r="1">
      <x v="2"/>
    </i>
    <i r="1">
      <x v="3"/>
    </i>
    <i t="grand">
      <x/>
    </i>
  </rowItems>
  <colItems count="1">
    <i/>
  </colItems>
  <dataFields count="1">
    <dataField name="Somme de Net Present Value" fld="14" baseField="0" baseItem="0"/>
  </dataFields>
  <chartFormats count="2">
    <chartFormat chart="3" format="164" series="1">
      <pivotArea type="data" outline="0" fieldPosition="0">
        <references count="1">
          <reference field="4294967294" count="1" selected="0">
            <x v="0"/>
          </reference>
        </references>
      </pivotArea>
    </chartFormat>
    <chartFormat chart="1" format="16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EC32C6D-0F56-41C4-8C8F-A914F8F36F28}" name="Tableau croisé dynamique7" cacheId="0" applyNumberFormats="0" applyBorderFormats="0" applyFontFormats="0" applyPatternFormats="0" applyAlignmentFormats="0" applyWidthHeightFormats="1" dataCaption="Valeurs" updatedVersion="8" minRefreshableVersion="3" useAutoFormatting="1" itemPrintTitles="1" createdVersion="7" indent="0" compact="0" compactData="0" multipleFieldFilters="0" chartFormat="6">
  <location ref="A40:E113" firstHeaderRow="1" firstDataRow="1" firstDataCol="4"/>
  <pivotFields count="17">
    <pivotField axis="axisRow" compact="0" outline="0" multipleItemSelectionAllowed="1" showAll="0" defaultSubtotal="0">
      <items count="3">
        <item x="2"/>
        <item x="0"/>
        <item x="1"/>
      </items>
      <extLst>
        <ext xmlns:x14="http://schemas.microsoft.com/office/spreadsheetml/2009/9/main" uri="{2946ED86-A175-432a-8AC1-64E0C546D7DE}">
          <x14:pivotField fillDownLabels="1"/>
        </ext>
      </extLst>
    </pivotField>
    <pivotField axis="axisRow" compact="0" outline="0" showAll="0" defaultSubtotal="0">
      <items count="3">
        <item x="1"/>
        <item x="2"/>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multipleItemSelectionAllowed="1" showAll="0" sortType="ascending" defaultSubtotal="0">
      <items count="4">
        <item x="0"/>
        <item x="3"/>
        <item x="2"/>
        <item x="1"/>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9">
        <item x="6"/>
        <item x="0"/>
        <item x="3"/>
        <item x="7"/>
        <item x="1"/>
        <item x="4"/>
        <item x="8"/>
        <item x="2"/>
        <item x="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16">
        <item x="100"/>
        <item x="113"/>
        <item x="77"/>
        <item x="45"/>
        <item x="89"/>
        <item x="14"/>
        <item x="60"/>
        <item x="61"/>
        <item x="99"/>
        <item x="111"/>
        <item x="29"/>
        <item x="74"/>
        <item x="43"/>
        <item x="76"/>
        <item x="87"/>
        <item x="11"/>
        <item x="88"/>
        <item x="13"/>
        <item x="58"/>
        <item x="102"/>
        <item x="115"/>
        <item x="59"/>
        <item x="78"/>
        <item x="48"/>
        <item x="26"/>
        <item x="93"/>
        <item x="107"/>
        <item x="28"/>
        <item x="17"/>
        <item x="63"/>
        <item x="68"/>
        <item x="37"/>
        <item x="83"/>
        <item x="30"/>
        <item x="5"/>
        <item x="98"/>
        <item x="110"/>
        <item x="54"/>
        <item x="73"/>
        <item x="91"/>
        <item x="105"/>
        <item x="42"/>
        <item x="75"/>
        <item x="86"/>
        <item x="65"/>
        <item x="106"/>
        <item x="10"/>
        <item x="44"/>
        <item x="67"/>
        <item x="34"/>
        <item x="47"/>
        <item x="12"/>
        <item x="36"/>
        <item x="2"/>
        <item x="82"/>
        <item x="16"/>
        <item x="96"/>
        <item x="62"/>
        <item x="4"/>
        <item x="25"/>
        <item x="51"/>
        <item x="71"/>
        <item x="27"/>
        <item x="53"/>
        <item x="31"/>
        <item x="40"/>
        <item x="20"/>
        <item x="8"/>
        <item x="97"/>
        <item x="109"/>
        <item x="22"/>
        <item x="72"/>
        <item x="41"/>
        <item x="85"/>
        <item x="24"/>
        <item x="9"/>
        <item x="101"/>
        <item x="104"/>
        <item x="114"/>
        <item x="57"/>
        <item x="92"/>
        <item x="95"/>
        <item x="46"/>
        <item x="33"/>
        <item x="66"/>
        <item x="80"/>
        <item x="15"/>
        <item x="70"/>
        <item x="35"/>
        <item x="1"/>
        <item x="81"/>
        <item x="39"/>
        <item x="3"/>
        <item x="50"/>
        <item x="7"/>
        <item x="52"/>
        <item x="56"/>
        <item x="19"/>
        <item x="21"/>
        <item x="90"/>
        <item x="103"/>
        <item x="64"/>
        <item x="32"/>
        <item x="79"/>
        <item x="94"/>
        <item x="108"/>
        <item x="0"/>
        <item x="69"/>
        <item x="49"/>
        <item x="38"/>
        <item x="84"/>
        <item x="6"/>
        <item x="18"/>
        <item x="55"/>
        <item x="23"/>
        <item x="112"/>
      </items>
      <extLst>
        <ext xmlns:x14="http://schemas.microsoft.com/office/spreadsheetml/2009/9/main" uri="{2946ED86-A175-432a-8AC1-64E0C546D7DE}">
          <x14:pivotField fillDownLabels="1"/>
        </ext>
      </extLst>
    </pivotField>
    <pivotField compact="0" numFmtId="10" outline="0" showAll="0" defaultSubtotal="0">
      <extLst>
        <ext xmlns:x14="http://schemas.microsoft.com/office/spreadsheetml/2009/9/main" uri="{2946ED86-A175-432a-8AC1-64E0C546D7DE}">
          <x14:pivotField fillDownLabels="1"/>
        </ext>
      </extLst>
    </pivotField>
    <pivotField compact="0" outline="0" showAll="0" defaultSubtotal="0">
      <items count="119">
        <item x="113"/>
        <item x="118"/>
        <item x="115"/>
        <item x="96"/>
        <item x="114"/>
        <item x="117"/>
        <item x="97"/>
        <item x="100"/>
        <item x="99"/>
        <item x="102"/>
        <item x="112"/>
        <item x="116"/>
        <item x="98"/>
        <item x="101"/>
        <item x="95"/>
        <item x="80"/>
        <item x="85"/>
        <item x="83"/>
        <item x="82"/>
        <item x="79"/>
        <item x="81"/>
        <item x="78"/>
        <item x="84"/>
        <item x="64"/>
        <item x="66"/>
        <item x="68"/>
        <item x="63"/>
        <item x="65"/>
        <item x="62"/>
        <item x="67"/>
        <item x="48"/>
        <item x="51"/>
        <item x="50"/>
        <item x="47"/>
        <item x="53"/>
        <item x="49"/>
        <item x="46"/>
        <item x="52"/>
        <item x="20"/>
        <item x="21"/>
        <item x="19"/>
        <item x="36"/>
        <item x="24"/>
        <item x="23"/>
        <item x="22"/>
        <item x="35"/>
        <item x="34"/>
        <item x="33"/>
        <item x="37"/>
        <item x="111"/>
        <item x="105"/>
        <item x="10"/>
        <item x="11"/>
        <item x="9"/>
        <item x="108"/>
        <item x="8"/>
        <item x="13"/>
        <item x="14"/>
        <item x="7"/>
        <item x="6"/>
        <item x="94"/>
        <item x="110"/>
        <item x="107"/>
        <item x="88"/>
        <item x="104"/>
        <item x="12"/>
        <item x="91"/>
        <item x="106"/>
        <item x="93"/>
        <item x="90"/>
        <item x="87"/>
        <item x="103"/>
        <item x="109"/>
        <item x="89"/>
        <item x="86"/>
        <item x="92"/>
        <item x="77"/>
        <item x="71"/>
        <item x="74"/>
        <item x="76"/>
        <item x="73"/>
        <item x="70"/>
        <item x="72"/>
        <item x="69"/>
        <item x="75"/>
        <item x="61"/>
        <item x="56"/>
        <item x="59"/>
        <item x="58"/>
        <item x="60"/>
        <item x="55"/>
        <item x="57"/>
        <item x="54"/>
        <item x="40"/>
        <item x="45"/>
        <item x="42"/>
        <item x="44"/>
        <item x="41"/>
        <item x="39"/>
        <item x="43"/>
        <item x="38"/>
        <item x="30"/>
        <item x="29"/>
        <item x="27"/>
        <item x="32"/>
        <item x="28"/>
        <item x="26"/>
        <item x="25"/>
        <item x="31"/>
        <item x="18"/>
        <item x="17"/>
        <item x="16"/>
        <item x="15"/>
        <item x="3"/>
        <item x="2"/>
        <item x="5"/>
        <item x="0"/>
        <item x="4"/>
        <item x="1"/>
      </items>
      <extLst>
        <ext xmlns:x14="http://schemas.microsoft.com/office/spreadsheetml/2009/9/main" uri="{2946ED86-A175-432a-8AC1-64E0C546D7DE}">
          <x14:pivotField fillDownLabels="1"/>
        </ext>
      </extLst>
    </pivotField>
    <pivotField compact="0" outline="0" showAll="0" defaultSubtotal="0">
      <items count="64">
        <item x="2"/>
        <item x="1"/>
        <item x="0"/>
        <item x="4"/>
        <item x="3"/>
        <item x="10"/>
        <item x="9"/>
        <item x="8"/>
        <item x="11"/>
        <item x="19"/>
        <item x="16"/>
        <item x="17"/>
        <item x="18"/>
        <item x="20"/>
        <item x="21"/>
        <item x="27"/>
        <item x="31"/>
        <item x="28"/>
        <item x="30"/>
        <item x="32"/>
        <item x="40"/>
        <item x="29"/>
        <item x="41"/>
        <item x="43"/>
        <item x="44"/>
        <item x="7"/>
        <item x="5"/>
        <item x="6"/>
        <item x="51"/>
        <item x="52"/>
        <item x="26"/>
        <item x="22"/>
        <item x="23"/>
        <item x="24"/>
        <item x="25"/>
        <item x="12"/>
        <item x="13"/>
        <item x="14"/>
        <item x="15"/>
        <item x="42"/>
        <item x="38"/>
        <item x="33"/>
        <item x="34"/>
        <item x="39"/>
        <item x="35"/>
        <item x="36"/>
        <item x="37"/>
        <item x="45"/>
        <item x="53"/>
        <item x="46"/>
        <item x="48"/>
        <item x="47"/>
        <item x="59"/>
        <item x="56"/>
        <item x="49"/>
        <item x="50"/>
        <item x="60"/>
        <item x="61"/>
        <item x="55"/>
        <item x="57"/>
        <item x="54"/>
        <item x="58"/>
        <item x="62"/>
        <item x="63"/>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numFmtId="165"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numFmtId="168" outline="0" showAll="0" defaultSubtotal="0">
      <extLst>
        <ext xmlns:x14="http://schemas.microsoft.com/office/spreadsheetml/2009/9/main" uri="{2946ED86-A175-432a-8AC1-64E0C546D7DE}">
          <x14:pivotField fillDownLabels="1"/>
        </ext>
      </extLst>
    </pivotField>
  </pivotFields>
  <rowFields count="4">
    <field x="1"/>
    <field x="3"/>
    <field x="0"/>
    <field x="4"/>
  </rowFields>
  <rowItems count="73">
    <i>
      <x/>
      <x/>
      <x/>
      <x v="1"/>
    </i>
    <i r="3">
      <x v="2"/>
    </i>
    <i r="3">
      <x v="3"/>
    </i>
    <i r="3">
      <x/>
    </i>
    <i r="2">
      <x v="1"/>
      <x v="1"/>
    </i>
    <i r="3">
      <x v="2"/>
    </i>
    <i r="3">
      <x v="3"/>
    </i>
    <i r="3">
      <x/>
    </i>
    <i r="2">
      <x v="2"/>
      <x v="1"/>
    </i>
    <i r="3">
      <x v="2"/>
    </i>
    <i r="3">
      <x v="3"/>
    </i>
    <i r="3">
      <x/>
    </i>
    <i r="1">
      <x v="1"/>
      <x/>
      <x v="1"/>
    </i>
    <i r="3">
      <x v="2"/>
    </i>
    <i r="3">
      <x v="3"/>
    </i>
    <i r="3">
      <x/>
    </i>
    <i r="2">
      <x v="1"/>
      <x v="1"/>
    </i>
    <i r="3">
      <x v="2"/>
    </i>
    <i r="3">
      <x v="3"/>
    </i>
    <i r="3">
      <x/>
    </i>
    <i r="2">
      <x v="2"/>
      <x v="1"/>
    </i>
    <i r="3">
      <x v="2"/>
    </i>
    <i r="3">
      <x v="3"/>
    </i>
    <i r="3">
      <x/>
    </i>
    <i>
      <x v="1"/>
      <x/>
      <x/>
      <x v="1"/>
    </i>
    <i r="3">
      <x v="2"/>
    </i>
    <i r="3">
      <x v="3"/>
    </i>
    <i r="3">
      <x/>
    </i>
    <i r="2">
      <x v="1"/>
      <x v="1"/>
    </i>
    <i r="3">
      <x v="2"/>
    </i>
    <i r="3">
      <x v="3"/>
    </i>
    <i r="3">
      <x/>
    </i>
    <i r="2">
      <x v="2"/>
      <x v="1"/>
    </i>
    <i r="3">
      <x v="2"/>
    </i>
    <i r="3">
      <x v="3"/>
    </i>
    <i r="3">
      <x/>
    </i>
    <i r="1">
      <x v="1"/>
      <x/>
      <x v="1"/>
    </i>
    <i r="3">
      <x v="2"/>
    </i>
    <i r="3">
      <x v="3"/>
    </i>
    <i r="3">
      <x/>
    </i>
    <i r="2">
      <x v="1"/>
      <x v="1"/>
    </i>
    <i r="3">
      <x v="2"/>
    </i>
    <i r="3">
      <x v="3"/>
    </i>
    <i r="3">
      <x/>
    </i>
    <i r="2">
      <x v="2"/>
      <x v="1"/>
    </i>
    <i r="3">
      <x v="2"/>
    </i>
    <i r="3">
      <x v="3"/>
    </i>
    <i r="3">
      <x/>
    </i>
    <i>
      <x v="2"/>
      <x/>
      <x/>
      <x v="1"/>
    </i>
    <i r="3">
      <x v="2"/>
    </i>
    <i r="3">
      <x v="3"/>
    </i>
    <i r="3">
      <x/>
    </i>
    <i r="2">
      <x v="1"/>
      <x v="1"/>
    </i>
    <i r="3">
      <x v="2"/>
    </i>
    <i r="3">
      <x v="3"/>
    </i>
    <i r="3">
      <x/>
    </i>
    <i r="2">
      <x v="2"/>
      <x v="1"/>
    </i>
    <i r="3">
      <x v="2"/>
    </i>
    <i r="3">
      <x v="3"/>
    </i>
    <i r="3">
      <x/>
    </i>
    <i r="1">
      <x v="1"/>
      <x/>
      <x v="1"/>
    </i>
    <i r="3">
      <x v="2"/>
    </i>
    <i r="3">
      <x v="3"/>
    </i>
    <i r="3">
      <x/>
    </i>
    <i r="2">
      <x v="1"/>
      <x v="1"/>
    </i>
    <i r="3">
      <x v="2"/>
    </i>
    <i r="3">
      <x v="3"/>
    </i>
    <i r="3">
      <x/>
    </i>
    <i r="2">
      <x v="2"/>
      <x v="1"/>
    </i>
    <i r="3">
      <x v="2"/>
    </i>
    <i r="3">
      <x v="3"/>
    </i>
    <i r="3">
      <x/>
    </i>
    <i t="grand">
      <x/>
    </i>
  </rowItems>
  <colItems count="1">
    <i/>
  </colItems>
  <dataFields count="1">
    <dataField name="Somme de Simple Payback (yr)" fld="13" baseField="4" baseItem="0"/>
  </dataFields>
  <chartFormats count="4">
    <chartFormat chart="3" format="163" series="1">
      <pivotArea type="data" outline="0" fieldPosition="0">
        <references count="1">
          <reference field="4294967294" count="1" selected="0">
            <x v="0"/>
          </reference>
        </references>
      </pivotArea>
    </chartFormat>
    <chartFormat chart="1" format="161"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 chart="5"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rcan.gc.ca/maps-tools-and-publications/tools/modelling-tools/retscreen/7465" TargetMode="External"/><Relationship Id="rId1" Type="http://schemas.openxmlformats.org/officeDocument/2006/relationships/hyperlink" Target="https://www.nrcan.gc.ca/maps-tools-and-publications/tools/modelling-tools/retscreen/7465."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B6FFD-8B52-44D4-8C1F-6025EC912F05}">
  <dimension ref="A1:M55"/>
  <sheetViews>
    <sheetView showGridLines="0" tabSelected="1" topLeftCell="A4" zoomScale="130" zoomScaleNormal="130" zoomScaleSheetLayoutView="100" zoomScalePageLayoutView="131" workbookViewId="0">
      <selection activeCell="C15" sqref="C15"/>
    </sheetView>
  </sheetViews>
  <sheetFormatPr defaultColWidth="8.88671875" defaultRowHeight="14.4"/>
  <cols>
    <col min="1" max="1" width="4.33203125" customWidth="1"/>
    <col min="2" max="2" width="60.88671875" customWidth="1"/>
    <col min="3" max="3" width="56.109375" customWidth="1"/>
    <col min="4" max="4" width="5.33203125" customWidth="1"/>
    <col min="5" max="6" width="23.33203125" customWidth="1"/>
    <col min="7" max="7" width="17.5546875" customWidth="1"/>
  </cols>
  <sheetData>
    <row r="1" spans="1:12" ht="93" customHeight="1">
      <c r="A1" s="94"/>
      <c r="B1" s="94"/>
      <c r="C1" s="94"/>
    </row>
    <row r="2" spans="1:12" ht="29.4" customHeight="1">
      <c r="A2" s="94"/>
      <c r="B2" s="139" t="s">
        <v>0</v>
      </c>
      <c r="C2" s="139"/>
    </row>
    <row r="3" spans="1:12" ht="7.5" customHeight="1">
      <c r="B3" s="59"/>
    </row>
    <row r="4" spans="1:12" s="103" customFormat="1" ht="40.5" customHeight="1">
      <c r="B4" s="133" t="s">
        <v>1</v>
      </c>
      <c r="C4" s="133"/>
      <c r="D4" s="104"/>
      <c r="E4"/>
    </row>
    <row r="5" spans="1:12" ht="11.25" customHeight="1">
      <c r="B5" s="59"/>
    </row>
    <row r="6" spans="1:12" ht="24" customHeight="1">
      <c r="B6" s="63" t="s">
        <v>2</v>
      </c>
      <c r="C6" s="64"/>
      <c r="D6" s="69"/>
    </row>
    <row r="7" spans="1:12" ht="7.5" customHeight="1">
      <c r="B7" s="65"/>
      <c r="C7" s="65"/>
      <c r="D7" s="70"/>
    </row>
    <row r="8" spans="1:12" ht="31.5" customHeight="1">
      <c r="B8" s="140" t="s">
        <v>3</v>
      </c>
      <c r="C8" s="141"/>
      <c r="D8" s="71"/>
      <c r="G8" s="56"/>
      <c r="H8" s="56"/>
      <c r="I8" s="56"/>
      <c r="J8" s="56"/>
    </row>
    <row r="9" spans="1:12" ht="7.5" customHeight="1">
      <c r="B9" s="66"/>
      <c r="C9" s="66"/>
      <c r="D9" s="72"/>
      <c r="G9" s="56"/>
      <c r="H9" s="56"/>
      <c r="I9" s="56"/>
      <c r="J9" s="56"/>
    </row>
    <row r="10" spans="1:12" ht="29.25" customHeight="1">
      <c r="B10" s="142" t="s">
        <v>4</v>
      </c>
      <c r="C10" s="143"/>
      <c r="D10" s="73"/>
      <c r="G10" s="56"/>
      <c r="H10" s="56"/>
      <c r="I10" s="56"/>
      <c r="J10" s="56"/>
    </row>
    <row r="11" spans="1:12" ht="7.5" customHeight="1">
      <c r="B11" s="58"/>
      <c r="C11" s="58"/>
      <c r="D11" s="58"/>
      <c r="G11" s="56"/>
      <c r="H11" s="56"/>
      <c r="I11" s="56"/>
      <c r="J11" s="56"/>
    </row>
    <row r="12" spans="1:12" ht="15.6" customHeight="1">
      <c r="A12" s="1"/>
      <c r="B12" s="135" t="s">
        <v>5</v>
      </c>
      <c r="C12" s="135"/>
      <c r="D12" s="74"/>
      <c r="G12" s="56"/>
      <c r="H12" s="56"/>
      <c r="I12" s="56"/>
      <c r="J12" s="56"/>
    </row>
    <row r="13" spans="1:12" ht="16.8">
      <c r="A13" s="1"/>
      <c r="B13" s="106" t="s">
        <v>85</v>
      </c>
      <c r="C13" s="107">
        <v>50000</v>
      </c>
      <c r="D13" s="75"/>
      <c r="E13" s="56"/>
      <c r="F13" s="56"/>
      <c r="G13" s="56"/>
      <c r="H13" s="56"/>
      <c r="I13" s="56"/>
      <c r="J13" s="56"/>
    </row>
    <row r="14" spans="1:12" ht="14.1" customHeight="1">
      <c r="B14" s="106" t="s">
        <v>6</v>
      </c>
      <c r="C14" s="108">
        <v>0.85</v>
      </c>
      <c r="D14" s="76"/>
      <c r="E14" s="56"/>
      <c r="F14" s="56"/>
      <c r="G14" s="56"/>
      <c r="H14" s="56"/>
      <c r="I14" s="56"/>
      <c r="J14" s="56"/>
    </row>
    <row r="15" spans="1:12" s="1" customFormat="1">
      <c r="A15" s="2"/>
      <c r="B15" s="106" t="s">
        <v>7</v>
      </c>
      <c r="C15" s="107">
        <v>5</v>
      </c>
      <c r="D15" s="75"/>
      <c r="E15" s="57"/>
      <c r="F15" s="57"/>
      <c r="G15" s="57"/>
      <c r="H15" s="57"/>
      <c r="I15" s="57"/>
      <c r="J15" s="57"/>
      <c r="L15"/>
    </row>
    <row r="16" spans="1:12" s="1" customFormat="1">
      <c r="A16" s="2"/>
      <c r="B16" s="106" t="s">
        <v>8</v>
      </c>
      <c r="C16" s="108">
        <v>2.2999999999999998</v>
      </c>
      <c r="D16" s="76"/>
      <c r="E16" s="57"/>
      <c r="F16" s="57"/>
      <c r="G16" s="57"/>
      <c r="H16" s="57"/>
      <c r="I16" s="57"/>
      <c r="J16" s="57"/>
    </row>
    <row r="17" spans="1:10" s="1" customFormat="1" ht="6.9" customHeight="1">
      <c r="A17" s="2"/>
      <c r="B17" s="109"/>
      <c r="C17" s="110"/>
      <c r="D17" s="76"/>
      <c r="E17" s="57"/>
      <c r="F17" s="57"/>
      <c r="G17" s="57"/>
      <c r="H17" s="57"/>
      <c r="I17" s="57"/>
      <c r="J17" s="57"/>
    </row>
    <row r="18" spans="1:10" s="1" customFormat="1" ht="18" thickBot="1">
      <c r="A18" s="2"/>
      <c r="B18" s="136" t="s">
        <v>9</v>
      </c>
      <c r="C18" s="136"/>
      <c r="D18" s="76"/>
      <c r="E18" s="130" t="s">
        <v>10</v>
      </c>
      <c r="F18" s="57"/>
      <c r="G18" s="57"/>
      <c r="H18" s="57"/>
      <c r="I18" s="57"/>
      <c r="J18" s="57"/>
    </row>
    <row r="19" spans="1:10">
      <c r="A19" s="2"/>
      <c r="B19" s="123" t="s">
        <v>11</v>
      </c>
      <c r="C19" s="91" t="s">
        <v>51</v>
      </c>
      <c r="D19" s="77"/>
      <c r="E19" s="129" t="s">
        <v>13</v>
      </c>
      <c r="F19" s="129"/>
      <c r="G19" s="56"/>
      <c r="H19" s="56"/>
      <c r="I19" s="56"/>
      <c r="J19" s="56"/>
    </row>
    <row r="20" spans="1:10" ht="17.25" customHeight="1">
      <c r="A20" s="2"/>
      <c r="B20" s="124" t="s">
        <v>13</v>
      </c>
      <c r="C20" s="92" t="s">
        <v>14</v>
      </c>
      <c r="D20" s="77"/>
      <c r="E20" s="129" t="s">
        <v>15</v>
      </c>
      <c r="F20" s="129" t="s">
        <v>16</v>
      </c>
      <c r="G20" s="129"/>
      <c r="H20" s="56"/>
      <c r="I20" s="56"/>
      <c r="J20" s="56"/>
    </row>
    <row r="21" spans="1:10" ht="17.25" customHeight="1">
      <c r="A21" s="2"/>
      <c r="B21" s="124" t="s">
        <v>17</v>
      </c>
      <c r="C21" s="92" t="s">
        <v>54</v>
      </c>
      <c r="D21" s="77"/>
      <c r="E21" s="129" t="s">
        <v>19</v>
      </c>
      <c r="F21" s="129" t="s">
        <v>20</v>
      </c>
      <c r="G21" s="56"/>
      <c r="H21" s="56"/>
      <c r="I21" s="56"/>
      <c r="J21" s="56"/>
    </row>
    <row r="22" spans="1:10" ht="17.100000000000001" customHeight="1">
      <c r="A22" s="2"/>
      <c r="B22" s="124" t="s">
        <v>21</v>
      </c>
      <c r="C22" s="92" t="s">
        <v>22</v>
      </c>
      <c r="D22" s="77"/>
      <c r="E22" s="129" t="s">
        <v>23</v>
      </c>
      <c r="F22" s="129"/>
      <c r="G22" s="56"/>
      <c r="H22" s="56"/>
      <c r="I22" s="56"/>
      <c r="J22" s="56"/>
    </row>
    <row r="23" spans="1:10" ht="17.25" customHeight="1" thickBot="1">
      <c r="A23" s="2"/>
      <c r="B23" s="125" t="s">
        <v>24</v>
      </c>
      <c r="C23" s="93" t="s">
        <v>60</v>
      </c>
      <c r="D23" s="77"/>
      <c r="E23" s="129" t="s">
        <v>26</v>
      </c>
      <c r="F23" s="129"/>
      <c r="G23" s="56"/>
      <c r="H23" s="56"/>
      <c r="I23" s="56"/>
      <c r="J23" s="56"/>
    </row>
    <row r="24" spans="1:10" ht="14.1" customHeight="1">
      <c r="A24" s="2"/>
      <c r="B24" s="56"/>
      <c r="D24" s="56"/>
      <c r="E24" s="129"/>
      <c r="F24" s="129"/>
      <c r="G24" s="56"/>
      <c r="H24" s="56"/>
      <c r="I24" s="56"/>
      <c r="J24" s="56"/>
    </row>
    <row r="25" spans="1:10" ht="17.100000000000001" customHeight="1">
      <c r="A25" s="2"/>
      <c r="B25" s="137" t="s">
        <v>27</v>
      </c>
      <c r="C25" s="138"/>
      <c r="D25" s="56"/>
      <c r="F25" s="129"/>
      <c r="G25" s="56"/>
      <c r="H25" s="56"/>
      <c r="I25" s="56"/>
      <c r="J25" s="56"/>
    </row>
    <row r="26" spans="1:10" s="115" customFormat="1" ht="2.4" customHeight="1">
      <c r="A26" s="111"/>
      <c r="B26" s="112"/>
      <c r="C26" s="113"/>
      <c r="D26" s="114"/>
      <c r="E26" s="129"/>
      <c r="F26" s="129"/>
      <c r="G26" s="114"/>
      <c r="H26" s="114"/>
      <c r="I26" s="114"/>
      <c r="J26" s="114"/>
    </row>
    <row r="27" spans="1:10" ht="6.6" customHeight="1">
      <c r="B27" s="95"/>
      <c r="C27" s="120"/>
      <c r="D27" s="78"/>
      <c r="E27" s="129"/>
      <c r="F27" s="129"/>
      <c r="G27" s="56"/>
      <c r="H27" s="56"/>
      <c r="I27" s="56"/>
      <c r="J27" s="56"/>
    </row>
    <row r="28" spans="1:10" ht="24.9" customHeight="1">
      <c r="B28" s="118" t="s">
        <v>28</v>
      </c>
      <c r="C28" s="121">
        <f>VLOOKUP(C21&amp;"|"&amp;C22&amp;"|"&amp;C20&amp;"|"&amp;C19&amp;"|"&amp;C23,'Result of simulation'!$F$2:$R$194,13,0)</f>
        <v>3320</v>
      </c>
      <c r="D28" s="79"/>
      <c r="E28" s="129"/>
      <c r="F28" s="129"/>
      <c r="G28" s="56"/>
      <c r="H28" s="56"/>
      <c r="I28" s="56"/>
      <c r="J28" s="56"/>
    </row>
    <row r="29" spans="1:10" ht="24.9" customHeight="1">
      <c r="B29" s="119" t="s">
        <v>29</v>
      </c>
      <c r="C29" s="122">
        <f>VLOOKUP(C21&amp;"|"&amp;C22&amp;"|"&amp;C20&amp;"|"&amp;C19&amp;"|"&amp;C23,'Result of simulation'!$F$2:$R$194,7,0)</f>
        <v>-0.871</v>
      </c>
      <c r="D29" s="80"/>
      <c r="E29" s="56"/>
      <c r="F29" s="56"/>
      <c r="G29" s="56"/>
      <c r="H29" s="56"/>
      <c r="I29" s="56"/>
      <c r="J29" s="56"/>
    </row>
    <row r="30" spans="1:10" s="115" customFormat="1" ht="7.5" customHeight="1">
      <c r="B30" s="126"/>
      <c r="C30" s="127"/>
      <c r="D30" s="128"/>
      <c r="G30" s="114"/>
      <c r="H30" s="114"/>
      <c r="I30" s="114"/>
      <c r="J30" s="114"/>
    </row>
    <row r="31" spans="1:10" ht="18" customHeight="1">
      <c r="B31" s="137" t="s">
        <v>30</v>
      </c>
      <c r="C31" s="138"/>
      <c r="D31" s="80"/>
      <c r="G31" s="56"/>
      <c r="H31" s="56"/>
      <c r="I31" s="56"/>
      <c r="J31" s="56"/>
    </row>
    <row r="32" spans="1:10" ht="15" customHeight="1">
      <c r="B32" s="116" t="s">
        <v>31</v>
      </c>
      <c r="C32" s="87">
        <f>VLOOKUP(C21&amp;"|"&amp;C22&amp;"|"&amp;C20&amp;"|"&amp;C19&amp;"|"&amp;C23,'Result of simulation'!$F$2:$R$194,9,0)</f>
        <v>0.38</v>
      </c>
      <c r="D32" s="78"/>
      <c r="G32" s="56"/>
      <c r="H32" s="56"/>
      <c r="I32" s="56"/>
      <c r="J32" s="56"/>
    </row>
    <row r="33" spans="2:13" ht="15" customHeight="1">
      <c r="B33" s="117" t="s">
        <v>32</v>
      </c>
      <c r="C33" s="88">
        <f>VLOOKUP(C21&amp;"|"&amp;C22&amp;"|"&amp;C20&amp;"|"&amp;C19&amp;"|"&amp;C23,'Result of simulation'!$F$2:$R$194,12,0)</f>
        <v>-4.2999999999999997E-2</v>
      </c>
      <c r="D33" s="78"/>
      <c r="G33" s="56"/>
      <c r="H33" s="56"/>
      <c r="I33" s="56"/>
      <c r="J33" s="56"/>
    </row>
    <row r="34" spans="2:13" ht="15" customHeight="1">
      <c r="B34" s="116" t="s">
        <v>33</v>
      </c>
      <c r="C34" s="89">
        <f>VLOOKUP(C21&amp;"|"&amp;C22&amp;"|"&amp;C20&amp;"|"&amp;C19&amp;"|"&amp;C23,'Result of simulation'!$F$2:$R$194,11,0)</f>
        <v>-53691</v>
      </c>
      <c r="D34" s="78"/>
      <c r="G34" s="56"/>
      <c r="H34" s="56"/>
      <c r="I34" s="56"/>
      <c r="J34" s="56"/>
    </row>
    <row r="35" spans="2:13" ht="15" customHeight="1">
      <c r="B35" s="116" t="s">
        <v>34</v>
      </c>
      <c r="C35" s="90">
        <f>VLOOKUP(C21&amp;"|"&amp;C22&amp;"|"&amp;C20&amp;"|"&amp;C19&amp;"|"&amp;C23,'Result of simulation'!$F$2:$R$194,10,0)</f>
        <v>26</v>
      </c>
      <c r="D35" s="78"/>
      <c r="G35" s="56"/>
      <c r="H35" s="56"/>
      <c r="I35" s="56"/>
      <c r="J35" s="56"/>
    </row>
    <row r="36" spans="2:13" ht="15" customHeight="1">
      <c r="B36" s="117" t="s">
        <v>35</v>
      </c>
      <c r="C36" s="89">
        <f>VLOOKUP(C21&amp;"|"&amp;C22&amp;"|"&amp;C20&amp;"|"&amp;C19&amp;"|"&amp;C23,'Result of simulation'!$F$2:$R$194,8,0)</f>
        <v>307</v>
      </c>
      <c r="D36" s="78"/>
      <c r="G36" s="56"/>
      <c r="H36" s="56"/>
      <c r="I36" s="56"/>
      <c r="J36" s="56"/>
    </row>
    <row r="37" spans="2:13" ht="15" customHeight="1">
      <c r="B37" s="67"/>
      <c r="C37" s="120"/>
      <c r="D37" s="78"/>
      <c r="G37" s="56"/>
      <c r="H37" s="56"/>
      <c r="I37" s="56"/>
      <c r="J37" s="56"/>
    </row>
    <row r="38" spans="2:13" ht="29.1" customHeight="1">
      <c r="B38" s="56"/>
      <c r="C38" s="56"/>
      <c r="D38" s="56"/>
      <c r="E38" s="56"/>
      <c r="F38" s="56"/>
      <c r="G38" s="56"/>
      <c r="H38" s="56"/>
      <c r="I38" s="56"/>
      <c r="J38" s="56"/>
    </row>
    <row r="39" spans="2:13" ht="17.399999999999999">
      <c r="B39" s="63" t="s">
        <v>36</v>
      </c>
      <c r="C39" s="61"/>
      <c r="D39" s="81"/>
      <c r="E39" s="56"/>
      <c r="F39" s="56"/>
      <c r="G39" s="56"/>
      <c r="H39" s="56"/>
      <c r="I39" s="56"/>
      <c r="J39" s="56"/>
    </row>
    <row r="40" spans="2:13" ht="7.5" customHeight="1">
      <c r="B40" s="67"/>
      <c r="C40" s="67"/>
      <c r="D40" s="82"/>
      <c r="E40" s="56"/>
      <c r="F40" s="56"/>
      <c r="G40" s="56"/>
      <c r="H40" s="56"/>
      <c r="I40" s="56"/>
      <c r="J40" s="56"/>
    </row>
    <row r="41" spans="2:13" ht="36.6" customHeight="1">
      <c r="B41" s="144" t="s">
        <v>37</v>
      </c>
      <c r="C41" s="144"/>
      <c r="D41" s="83"/>
      <c r="E41" s="56"/>
      <c r="F41" s="56"/>
      <c r="G41" s="56"/>
      <c r="H41" s="56"/>
      <c r="I41" s="56"/>
      <c r="J41" s="56"/>
    </row>
    <row r="42" spans="2:13" ht="7.5" customHeight="1">
      <c r="B42" s="96"/>
      <c r="C42" s="96"/>
      <c r="D42" s="83"/>
      <c r="E42" s="56"/>
      <c r="F42" s="56"/>
      <c r="G42" s="56"/>
      <c r="H42" s="56"/>
      <c r="I42" s="56"/>
      <c r="J42" s="56"/>
    </row>
    <row r="43" spans="2:13" ht="15.6" thickBot="1">
      <c r="B43" s="101" t="s">
        <v>38</v>
      </c>
      <c r="C43" s="131" t="s">
        <v>39</v>
      </c>
      <c r="D43" s="84"/>
      <c r="E43" s="56"/>
      <c r="F43" s="60"/>
      <c r="G43" s="60"/>
      <c r="H43" s="60"/>
      <c r="I43" s="60"/>
      <c r="J43" s="60"/>
      <c r="K43" s="60"/>
      <c r="L43" s="60"/>
      <c r="M43" s="60"/>
    </row>
    <row r="44" spans="2:13">
      <c r="B44" s="99" t="s">
        <v>40</v>
      </c>
      <c r="C44" s="97" t="s">
        <v>41</v>
      </c>
      <c r="D44" s="85"/>
      <c r="E44" s="56"/>
      <c r="F44" s="60"/>
      <c r="G44" s="60"/>
      <c r="H44" s="60"/>
      <c r="I44" s="60"/>
      <c r="J44" s="60"/>
      <c r="K44" s="60"/>
      <c r="L44" s="60"/>
      <c r="M44" s="60"/>
    </row>
    <row r="45" spans="2:13">
      <c r="B45" s="100" t="s">
        <v>42</v>
      </c>
      <c r="C45" s="98" t="s">
        <v>43</v>
      </c>
      <c r="D45" s="86"/>
      <c r="E45" s="56"/>
      <c r="F45" s="60"/>
      <c r="G45" s="60"/>
      <c r="H45" s="60"/>
      <c r="I45" s="60"/>
      <c r="J45" s="60"/>
      <c r="K45" s="60"/>
      <c r="L45" s="60"/>
      <c r="M45" s="60"/>
    </row>
    <row r="46" spans="2:13">
      <c r="B46" s="100" t="s">
        <v>44</v>
      </c>
      <c r="C46" s="98" t="s">
        <v>45</v>
      </c>
      <c r="D46" s="86"/>
      <c r="E46" s="56"/>
      <c r="F46" s="60"/>
      <c r="G46" s="60"/>
      <c r="H46" s="60"/>
      <c r="I46" s="60"/>
      <c r="J46" s="60"/>
      <c r="K46" s="60"/>
      <c r="L46" s="60"/>
      <c r="M46" s="60"/>
    </row>
    <row r="47" spans="2:13">
      <c r="B47" s="102"/>
      <c r="C47" s="98"/>
      <c r="D47" s="86"/>
      <c r="E47" s="56"/>
      <c r="F47" s="60"/>
      <c r="G47" s="60"/>
      <c r="H47" s="60"/>
      <c r="I47" s="60"/>
      <c r="J47" s="60"/>
      <c r="K47" s="60"/>
      <c r="L47" s="60"/>
      <c r="M47" s="60"/>
    </row>
    <row r="48" spans="2:13">
      <c r="B48" s="56"/>
      <c r="C48" s="56"/>
      <c r="D48" s="56"/>
      <c r="E48" s="56"/>
      <c r="F48" s="60"/>
      <c r="G48" s="60"/>
      <c r="H48" s="60"/>
      <c r="I48" s="60"/>
      <c r="J48" s="60"/>
      <c r="K48" s="60"/>
      <c r="L48" s="60"/>
      <c r="M48" s="60"/>
    </row>
    <row r="49" spans="2:13" ht="33.9" customHeight="1">
      <c r="B49" s="132" t="s">
        <v>46</v>
      </c>
      <c r="C49" s="132"/>
      <c r="D49" s="62"/>
    </row>
    <row r="50" spans="2:13" ht="24.9" customHeight="1">
      <c r="B50" s="134" t="s">
        <v>47</v>
      </c>
      <c r="C50" s="134"/>
      <c r="D50" s="68"/>
    </row>
    <row r="51" spans="2:13">
      <c r="B51" s="56"/>
      <c r="C51" s="56"/>
      <c r="D51" s="56"/>
      <c r="E51" s="56"/>
      <c r="F51" s="60"/>
      <c r="G51" s="60"/>
      <c r="H51" s="60"/>
      <c r="I51" s="60"/>
      <c r="J51" s="60"/>
      <c r="K51" s="60"/>
      <c r="L51" s="60"/>
      <c r="M51" s="60"/>
    </row>
    <row r="52" spans="2:13">
      <c r="B52" s="56"/>
      <c r="C52" s="56"/>
      <c r="D52" s="56"/>
      <c r="E52" s="56"/>
      <c r="F52" s="60"/>
      <c r="G52" s="60"/>
      <c r="H52" s="60"/>
      <c r="I52" s="60"/>
      <c r="J52" s="60"/>
      <c r="K52" s="60"/>
      <c r="L52" s="60"/>
      <c r="M52" s="60"/>
    </row>
    <row r="53" spans="2:13">
      <c r="B53" s="56"/>
      <c r="C53" s="56"/>
      <c r="D53" s="56"/>
      <c r="E53" s="56"/>
      <c r="F53" s="60"/>
      <c r="G53" s="60"/>
      <c r="H53" s="60"/>
      <c r="I53" s="60"/>
      <c r="J53" s="60"/>
      <c r="K53" s="60"/>
      <c r="L53" s="60"/>
      <c r="M53" s="60"/>
    </row>
    <row r="54" spans="2:13">
      <c r="E54" s="56"/>
      <c r="F54" s="56"/>
      <c r="G54" s="56"/>
      <c r="H54" s="56"/>
      <c r="I54" s="56"/>
      <c r="J54" s="56"/>
    </row>
    <row r="55" spans="2:13">
      <c r="E55" s="56"/>
      <c r="F55" s="56"/>
      <c r="G55" s="56"/>
      <c r="H55" s="56"/>
      <c r="I55" s="56"/>
      <c r="J55" s="56"/>
    </row>
  </sheetData>
  <mergeCells count="11">
    <mergeCell ref="B2:C2"/>
    <mergeCell ref="B8:C8"/>
    <mergeCell ref="B10:C10"/>
    <mergeCell ref="B25:C25"/>
    <mergeCell ref="B41:C41"/>
    <mergeCell ref="B49:C49"/>
    <mergeCell ref="B4:C4"/>
    <mergeCell ref="B50:C50"/>
    <mergeCell ref="B12:C12"/>
    <mergeCell ref="B18:C18"/>
    <mergeCell ref="B31:C31"/>
  </mergeCells>
  <hyperlinks>
    <hyperlink ref="B50" r:id="rId1" xr:uid="{944EE640-6420-A942-95E5-C4867596C867}"/>
    <hyperlink ref="B50:C50" r:id="rId2" display="https://www.nrcan.gc.ca/maps-tools-and-publications/tools/modelling-tools/retscreen/7465." xr:uid="{36146C5E-BD62-934D-A814-6CA9188C2AC2}"/>
  </hyperlinks>
  <pageMargins left="0.7" right="0.7" top="0.75" bottom="0.75" header="0.3" footer="0.3"/>
  <pageSetup scale="400" fitToWidth="0" fitToHeight="0" orientation="portrait" r:id="rId3"/>
  <drawing r:id="rId4"/>
  <extLst>
    <ext xmlns:x14="http://schemas.microsoft.com/office/spreadsheetml/2009/9/main" uri="{CCE6A557-97BC-4b89-ADB6-D9C93CAAB3DF}">
      <x14:dataValidations xmlns:xm="http://schemas.microsoft.com/office/excel/2006/main" xWindow="589" yWindow="617" count="6">
        <x14:dataValidation type="list" allowBlank="1" showInputMessage="1" showErrorMessage="1" xr:uid="{24B311A0-052D-4876-BA28-12DF7CBD37E8}">
          <x14:formula1>
            <xm:f>Parameters!$A$2:$A$3</xm:f>
          </x14:formula1>
          <xm:sqref>C19:D19</xm:sqref>
        </x14:dataValidation>
        <x14:dataValidation type="list" allowBlank="1" showInputMessage="1" showErrorMessage="1" xr:uid="{FC960C21-FADB-4497-8FB5-01452507AC10}">
          <x14:formula1>
            <xm:f>Parameters!$B$2:$B$3</xm:f>
          </x14:formula1>
          <xm:sqref>C20:D20</xm:sqref>
        </x14:dataValidation>
        <x14:dataValidation type="list" allowBlank="1" showInputMessage="1" showErrorMessage="1" xr:uid="{409F6D3A-E524-4DF7-971F-6BEA1C4AFE08}">
          <x14:formula1>
            <xm:f>Parameters!$A$6:$A$8</xm:f>
          </x14:formula1>
          <xm:sqref>D21</xm:sqref>
        </x14:dataValidation>
        <x14:dataValidation type="list" allowBlank="1" showInputMessage="1" showErrorMessage="1" xr:uid="{65B3F8C7-3F10-4340-B02D-FC3F09F85ED1}">
          <x14:formula1>
            <xm:f>Parameters!$B$6:$B$8</xm:f>
          </x14:formula1>
          <xm:sqref>C22:D22</xm:sqref>
        </x14:dataValidation>
        <x14:dataValidation type="list" allowBlank="1" showInputMessage="1" showErrorMessage="1" xr:uid="{D5399DEF-1E8E-4B9F-9162-AEDE6FFB2D30}">
          <x14:formula1>
            <xm:f>Parameters!$A$12:$A$15</xm:f>
          </x14:formula1>
          <xm:sqref>C25:C26 D23:D37 C23 C31:C33 C35:C36</xm:sqref>
        </x14:dataValidation>
        <x14:dataValidation type="list" allowBlank="1" showInputMessage="1" showErrorMessage="1" xr:uid="{9EA13082-246C-4591-B13E-A668CB1C6DA8}">
          <x14:formula1>
            <xm:f>Parameters!$A$6:$A$9</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F5767-56F8-7048-ABA3-3C6FEDD531C3}">
  <dimension ref="A1:B15"/>
  <sheetViews>
    <sheetView workbookViewId="0">
      <selection activeCell="G9" sqref="G9"/>
    </sheetView>
  </sheetViews>
  <sheetFormatPr defaultColWidth="10.88671875" defaultRowHeight="14.4"/>
  <cols>
    <col min="1" max="1" width="14.44140625" customWidth="1"/>
    <col min="2" max="2" width="25.88671875" customWidth="1"/>
    <col min="3" max="3" width="13.88671875" customWidth="1"/>
  </cols>
  <sheetData>
    <row r="1" spans="1:2">
      <c r="A1" s="35" t="s">
        <v>48</v>
      </c>
      <c r="B1" s="35" t="s">
        <v>49</v>
      </c>
    </row>
    <row r="2" spans="1:2">
      <c r="A2" s="34" t="s">
        <v>12</v>
      </c>
      <c r="B2" s="3" t="s">
        <v>50</v>
      </c>
    </row>
    <row r="3" spans="1:2">
      <c r="A3" s="34" t="s">
        <v>51</v>
      </c>
      <c r="B3" s="3" t="s">
        <v>14</v>
      </c>
    </row>
    <row r="5" spans="1:2">
      <c r="A5" s="35" t="s">
        <v>52</v>
      </c>
      <c r="B5" s="36" t="s">
        <v>53</v>
      </c>
    </row>
    <row r="6" spans="1:2">
      <c r="A6" s="3" t="s">
        <v>54</v>
      </c>
      <c r="B6" s="38" t="s">
        <v>55</v>
      </c>
    </row>
    <row r="7" spans="1:2">
      <c r="A7" s="3" t="s">
        <v>56</v>
      </c>
      <c r="B7" s="38" t="s">
        <v>22</v>
      </c>
    </row>
    <row r="8" spans="1:2">
      <c r="A8" s="3" t="s">
        <v>57</v>
      </c>
      <c r="B8" s="38" t="s">
        <v>58</v>
      </c>
    </row>
    <row r="9" spans="1:2">
      <c r="A9" s="3" t="s">
        <v>18</v>
      </c>
      <c r="B9" s="105"/>
    </row>
    <row r="11" spans="1:2">
      <c r="A11" t="s">
        <v>59</v>
      </c>
    </row>
    <row r="12" spans="1:2">
      <c r="A12" t="s">
        <v>60</v>
      </c>
    </row>
    <row r="13" spans="1:2">
      <c r="A13" t="s">
        <v>40</v>
      </c>
    </row>
    <row r="14" spans="1:2">
      <c r="A14" t="s">
        <v>25</v>
      </c>
    </row>
    <row r="15" spans="1:2">
      <c r="A15" s="47" t="s">
        <v>61</v>
      </c>
    </row>
  </sheetData>
  <sheetProtection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8EE73-6112-4E6E-AD8F-22982EC93F71}">
  <dimension ref="A5:E113"/>
  <sheetViews>
    <sheetView workbookViewId="0">
      <selection activeCell="C37" sqref="A37:C37"/>
    </sheetView>
  </sheetViews>
  <sheetFormatPr defaultColWidth="11.44140625" defaultRowHeight="14.4"/>
  <cols>
    <col min="1" max="1" width="33" bestFit="1" customWidth="1"/>
    <col min="2" max="2" width="51.88671875" bestFit="1" customWidth="1"/>
    <col min="3" max="3" width="41.44140625" bestFit="1" customWidth="1"/>
    <col min="4" max="4" width="54.6640625" bestFit="1" customWidth="1"/>
    <col min="5" max="5" width="28.6640625" bestFit="1" customWidth="1"/>
    <col min="6" max="12" width="34.44140625" bestFit="1" customWidth="1"/>
    <col min="13" max="13" width="12" bestFit="1" customWidth="1"/>
    <col min="14" max="66" width="33" bestFit="1" customWidth="1"/>
    <col min="67" max="67" width="12" bestFit="1" customWidth="1"/>
  </cols>
  <sheetData>
    <row r="5" spans="1:3">
      <c r="A5" s="55" t="s">
        <v>52</v>
      </c>
      <c r="B5" s="55" t="s">
        <v>62</v>
      </c>
      <c r="C5" t="s">
        <v>63</v>
      </c>
    </row>
    <row r="6" spans="1:3">
      <c r="A6" t="s">
        <v>57</v>
      </c>
      <c r="B6" t="s">
        <v>60</v>
      </c>
      <c r="C6">
        <v>345592</v>
      </c>
    </row>
    <row r="7" spans="1:3">
      <c r="A7" t="s">
        <v>57</v>
      </c>
      <c r="B7" t="s">
        <v>61</v>
      </c>
      <c r="C7">
        <v>2394167</v>
      </c>
    </row>
    <row r="8" spans="1:3">
      <c r="A8" t="s">
        <v>57</v>
      </c>
      <c r="B8" t="s">
        <v>25</v>
      </c>
      <c r="C8">
        <v>1693732</v>
      </c>
    </row>
    <row r="9" spans="1:3">
      <c r="A9" t="s">
        <v>57</v>
      </c>
      <c r="B9" t="s">
        <v>40</v>
      </c>
      <c r="C9">
        <v>1035615</v>
      </c>
    </row>
    <row r="10" spans="1:3">
      <c r="A10" t="s">
        <v>54</v>
      </c>
      <c r="B10" t="s">
        <v>60</v>
      </c>
      <c r="C10">
        <v>346040</v>
      </c>
    </row>
    <row r="11" spans="1:3">
      <c r="A11" t="s">
        <v>54</v>
      </c>
      <c r="B11" t="s">
        <v>61</v>
      </c>
      <c r="C11">
        <v>2533286</v>
      </c>
    </row>
    <row r="12" spans="1:3">
      <c r="A12" t="s">
        <v>54</v>
      </c>
      <c r="B12" t="s">
        <v>25</v>
      </c>
      <c r="C12">
        <v>1781612</v>
      </c>
    </row>
    <row r="13" spans="1:3">
      <c r="A13" t="s">
        <v>54</v>
      </c>
      <c r="B13" t="s">
        <v>40</v>
      </c>
      <c r="C13">
        <v>1089068</v>
      </c>
    </row>
    <row r="14" spans="1:3">
      <c r="A14" t="s">
        <v>56</v>
      </c>
      <c r="B14" t="s">
        <v>60</v>
      </c>
      <c r="C14">
        <v>440404</v>
      </c>
    </row>
    <row r="15" spans="1:3">
      <c r="A15" t="s">
        <v>56</v>
      </c>
      <c r="B15" t="s">
        <v>61</v>
      </c>
      <c r="C15">
        <v>2868203</v>
      </c>
    </row>
    <row r="16" spans="1:3">
      <c r="A16" t="s">
        <v>56</v>
      </c>
      <c r="B16" t="s">
        <v>25</v>
      </c>
      <c r="C16">
        <v>2034404</v>
      </c>
    </row>
    <row r="17" spans="1:3">
      <c r="A17" t="s">
        <v>56</v>
      </c>
      <c r="B17" t="s">
        <v>40</v>
      </c>
      <c r="C17">
        <v>1259110</v>
      </c>
    </row>
    <row r="18" spans="1:3">
      <c r="A18" t="s">
        <v>64</v>
      </c>
      <c r="C18">
        <v>17821233</v>
      </c>
    </row>
    <row r="21" spans="1:3">
      <c r="A21" s="55" t="s">
        <v>52</v>
      </c>
      <c r="B21" s="55" t="s">
        <v>62</v>
      </c>
      <c r="C21" t="s">
        <v>65</v>
      </c>
    </row>
    <row r="22" spans="1:3">
      <c r="A22" t="s">
        <v>57</v>
      </c>
      <c r="B22" t="s">
        <v>60</v>
      </c>
      <c r="C22">
        <v>19.941666666666666</v>
      </c>
    </row>
    <row r="23" spans="1:3">
      <c r="A23" t="s">
        <v>57</v>
      </c>
      <c r="B23" t="s">
        <v>61</v>
      </c>
      <c r="C23">
        <v>4.2</v>
      </c>
    </row>
    <row r="24" spans="1:3">
      <c r="A24" t="s">
        <v>57</v>
      </c>
      <c r="B24" t="s">
        <v>25</v>
      </c>
      <c r="C24">
        <v>6.2166666666666677</v>
      </c>
    </row>
    <row r="25" spans="1:3">
      <c r="A25" t="s">
        <v>57</v>
      </c>
      <c r="B25" t="s">
        <v>40</v>
      </c>
      <c r="C25">
        <v>9.8166666666666647</v>
      </c>
    </row>
    <row r="26" spans="1:3">
      <c r="A26" t="s">
        <v>54</v>
      </c>
      <c r="B26" t="s">
        <v>60</v>
      </c>
      <c r="C26">
        <v>21.283333333333331</v>
      </c>
    </row>
    <row r="27" spans="1:3">
      <c r="A27" t="s">
        <v>54</v>
      </c>
      <c r="B27" t="s">
        <v>61</v>
      </c>
      <c r="C27">
        <v>4.05</v>
      </c>
    </row>
    <row r="28" spans="1:3">
      <c r="A28" t="s">
        <v>54</v>
      </c>
      <c r="B28" t="s">
        <v>25</v>
      </c>
      <c r="C28">
        <v>6.1499999999999995</v>
      </c>
    </row>
    <row r="29" spans="1:3">
      <c r="A29" t="s">
        <v>54</v>
      </c>
      <c r="B29" t="s">
        <v>40</v>
      </c>
      <c r="C29">
        <v>9.6999999999999975</v>
      </c>
    </row>
    <row r="30" spans="1:3">
      <c r="A30" t="s">
        <v>56</v>
      </c>
      <c r="B30" t="s">
        <v>60</v>
      </c>
      <c r="C30">
        <v>23.299999999999997</v>
      </c>
    </row>
    <row r="31" spans="1:3">
      <c r="A31" t="s">
        <v>56</v>
      </c>
      <c r="B31" t="s">
        <v>61</v>
      </c>
      <c r="C31">
        <v>3.6750000000000003</v>
      </c>
    </row>
    <row r="32" spans="1:3">
      <c r="A32" t="s">
        <v>56</v>
      </c>
      <c r="B32" t="s">
        <v>25</v>
      </c>
      <c r="C32">
        <v>5.8</v>
      </c>
    </row>
    <row r="33" spans="1:5">
      <c r="A33" t="s">
        <v>56</v>
      </c>
      <c r="B33" t="s">
        <v>40</v>
      </c>
      <c r="C33">
        <v>9.7083333333333321</v>
      </c>
    </row>
    <row r="34" spans="1:5">
      <c r="A34" t="s">
        <v>64</v>
      </c>
      <c r="C34">
        <v>10.320138888888888</v>
      </c>
    </row>
    <row r="40" spans="1:5">
      <c r="A40" s="55" t="s">
        <v>66</v>
      </c>
      <c r="B40" s="55" t="s">
        <v>48</v>
      </c>
      <c r="C40" s="55" t="s">
        <v>52</v>
      </c>
      <c r="D40" s="55" t="s">
        <v>62</v>
      </c>
      <c r="E40" t="s">
        <v>67</v>
      </c>
    </row>
    <row r="41" spans="1:5">
      <c r="A41" t="s">
        <v>22</v>
      </c>
      <c r="B41" t="s">
        <v>51</v>
      </c>
      <c r="C41" t="s">
        <v>57</v>
      </c>
      <c r="D41" t="s">
        <v>61</v>
      </c>
      <c r="E41">
        <v>11.4</v>
      </c>
    </row>
    <row r="42" spans="1:5">
      <c r="A42" t="s">
        <v>22</v>
      </c>
      <c r="B42" t="s">
        <v>51</v>
      </c>
      <c r="C42" t="s">
        <v>57</v>
      </c>
      <c r="D42" t="s">
        <v>25</v>
      </c>
      <c r="E42">
        <v>17.899999999999999</v>
      </c>
    </row>
    <row r="43" spans="1:5">
      <c r="A43" t="s">
        <v>22</v>
      </c>
      <c r="B43" t="s">
        <v>51</v>
      </c>
      <c r="C43" t="s">
        <v>57</v>
      </c>
      <c r="D43" t="s">
        <v>40</v>
      </c>
      <c r="E43">
        <v>30.4</v>
      </c>
    </row>
    <row r="44" spans="1:5">
      <c r="A44" t="s">
        <v>22</v>
      </c>
      <c r="B44" t="s">
        <v>51</v>
      </c>
      <c r="C44" t="s">
        <v>57</v>
      </c>
      <c r="D44" t="s">
        <v>60</v>
      </c>
      <c r="E44">
        <v>69.7</v>
      </c>
    </row>
    <row r="45" spans="1:5">
      <c r="A45" t="s">
        <v>22</v>
      </c>
      <c r="B45" t="s">
        <v>51</v>
      </c>
      <c r="C45" t="s">
        <v>54</v>
      </c>
      <c r="D45" t="s">
        <v>61</v>
      </c>
      <c r="E45">
        <v>11.4</v>
      </c>
    </row>
    <row r="46" spans="1:5">
      <c r="A46" t="s">
        <v>22</v>
      </c>
      <c r="B46" t="s">
        <v>51</v>
      </c>
      <c r="C46" t="s">
        <v>54</v>
      </c>
      <c r="D46" t="s">
        <v>25</v>
      </c>
      <c r="E46">
        <v>18.100000000000001</v>
      </c>
    </row>
    <row r="47" spans="1:5">
      <c r="A47" t="s">
        <v>22</v>
      </c>
      <c r="B47" t="s">
        <v>51</v>
      </c>
      <c r="C47" t="s">
        <v>54</v>
      </c>
      <c r="D47" t="s">
        <v>40</v>
      </c>
      <c r="E47">
        <v>30.8</v>
      </c>
    </row>
    <row r="48" spans="1:5">
      <c r="A48" t="s">
        <v>22</v>
      </c>
      <c r="B48" t="s">
        <v>51</v>
      </c>
      <c r="C48" t="s">
        <v>54</v>
      </c>
      <c r="D48" t="s">
        <v>60</v>
      </c>
      <c r="E48">
        <v>72</v>
      </c>
    </row>
    <row r="49" spans="1:5">
      <c r="A49" t="s">
        <v>22</v>
      </c>
      <c r="B49" t="s">
        <v>51</v>
      </c>
      <c r="C49" t="s">
        <v>56</v>
      </c>
      <c r="D49" t="s">
        <v>61</v>
      </c>
      <c r="E49">
        <v>10.3</v>
      </c>
    </row>
    <row r="50" spans="1:5">
      <c r="A50" t="s">
        <v>22</v>
      </c>
      <c r="B50" t="s">
        <v>51</v>
      </c>
      <c r="C50" t="s">
        <v>56</v>
      </c>
      <c r="D50" t="s">
        <v>25</v>
      </c>
      <c r="E50">
        <v>17</v>
      </c>
    </row>
    <row r="51" spans="1:5">
      <c r="A51" t="s">
        <v>22</v>
      </c>
      <c r="B51" t="s">
        <v>51</v>
      </c>
      <c r="C51" t="s">
        <v>56</v>
      </c>
      <c r="D51" t="s">
        <v>40</v>
      </c>
      <c r="E51">
        <v>30.6</v>
      </c>
    </row>
    <row r="52" spans="1:5">
      <c r="A52" t="s">
        <v>22</v>
      </c>
      <c r="B52" t="s">
        <v>51</v>
      </c>
      <c r="C52" t="s">
        <v>56</v>
      </c>
      <c r="D52" t="s">
        <v>60</v>
      </c>
      <c r="E52">
        <v>82.6</v>
      </c>
    </row>
    <row r="53" spans="1:5">
      <c r="A53" t="s">
        <v>22</v>
      </c>
      <c r="B53" t="s">
        <v>12</v>
      </c>
      <c r="C53" t="s">
        <v>57</v>
      </c>
      <c r="D53" t="s">
        <v>61</v>
      </c>
      <c r="E53">
        <v>5</v>
      </c>
    </row>
    <row r="54" spans="1:5">
      <c r="A54" t="s">
        <v>22</v>
      </c>
      <c r="B54" t="s">
        <v>12</v>
      </c>
      <c r="C54" t="s">
        <v>57</v>
      </c>
      <c r="D54" t="s">
        <v>25</v>
      </c>
      <c r="E54">
        <v>6.6999999999999993</v>
      </c>
    </row>
    <row r="55" spans="1:5">
      <c r="A55" t="s">
        <v>22</v>
      </c>
      <c r="B55" t="s">
        <v>12</v>
      </c>
      <c r="C55" t="s">
        <v>57</v>
      </c>
      <c r="D55" t="s">
        <v>40</v>
      </c>
      <c r="E55">
        <v>8.6999999999999993</v>
      </c>
    </row>
    <row r="56" spans="1:5">
      <c r="A56" t="s">
        <v>22</v>
      </c>
      <c r="B56" t="s">
        <v>12</v>
      </c>
      <c r="C56" t="s">
        <v>57</v>
      </c>
      <c r="D56" t="s">
        <v>60</v>
      </c>
      <c r="E56">
        <v>11.5</v>
      </c>
    </row>
    <row r="57" spans="1:5">
      <c r="A57" t="s">
        <v>22</v>
      </c>
      <c r="B57" t="s">
        <v>12</v>
      </c>
      <c r="C57" t="s">
        <v>54</v>
      </c>
      <c r="D57" t="s">
        <v>61</v>
      </c>
      <c r="E57">
        <v>4.5999999999999996</v>
      </c>
    </row>
    <row r="58" spans="1:5">
      <c r="A58" t="s">
        <v>22</v>
      </c>
      <c r="B58" t="s">
        <v>12</v>
      </c>
      <c r="C58" t="s">
        <v>54</v>
      </c>
      <c r="D58" t="s">
        <v>25</v>
      </c>
      <c r="E58">
        <v>6.6999999999999993</v>
      </c>
    </row>
    <row r="59" spans="1:5">
      <c r="A59" t="s">
        <v>22</v>
      </c>
      <c r="B59" t="s">
        <v>12</v>
      </c>
      <c r="C59" t="s">
        <v>54</v>
      </c>
      <c r="D59" t="s">
        <v>40</v>
      </c>
      <c r="E59">
        <v>8.6999999999999993</v>
      </c>
    </row>
    <row r="60" spans="1:5">
      <c r="A60" t="s">
        <v>22</v>
      </c>
      <c r="B60" t="s">
        <v>12</v>
      </c>
      <c r="C60" t="s">
        <v>54</v>
      </c>
      <c r="D60" t="s">
        <v>60</v>
      </c>
      <c r="E60">
        <v>11.5</v>
      </c>
    </row>
    <row r="61" spans="1:5">
      <c r="A61" t="s">
        <v>22</v>
      </c>
      <c r="B61" t="s">
        <v>12</v>
      </c>
      <c r="C61" t="s">
        <v>56</v>
      </c>
      <c r="D61" t="s">
        <v>61</v>
      </c>
      <c r="E61">
        <v>4.4000000000000004</v>
      </c>
    </row>
    <row r="62" spans="1:5">
      <c r="A62" t="s">
        <v>22</v>
      </c>
      <c r="B62" t="s">
        <v>12</v>
      </c>
      <c r="C62" t="s">
        <v>56</v>
      </c>
      <c r="D62" t="s">
        <v>25</v>
      </c>
      <c r="E62">
        <v>5.9</v>
      </c>
    </row>
    <row r="63" spans="1:5">
      <c r="A63" t="s">
        <v>22</v>
      </c>
      <c r="B63" t="s">
        <v>12</v>
      </c>
      <c r="C63" t="s">
        <v>56</v>
      </c>
      <c r="D63" t="s">
        <v>40</v>
      </c>
      <c r="E63">
        <v>8</v>
      </c>
    </row>
    <row r="64" spans="1:5">
      <c r="A64" t="s">
        <v>22</v>
      </c>
      <c r="B64" t="s">
        <v>12</v>
      </c>
      <c r="C64" t="s">
        <v>56</v>
      </c>
      <c r="D64" t="s">
        <v>60</v>
      </c>
      <c r="E64">
        <v>10.6</v>
      </c>
    </row>
    <row r="65" spans="1:5">
      <c r="A65" t="s">
        <v>68</v>
      </c>
      <c r="B65" t="s">
        <v>51</v>
      </c>
      <c r="C65" t="s">
        <v>57</v>
      </c>
      <c r="D65" t="s">
        <v>61</v>
      </c>
      <c r="E65">
        <v>10.5</v>
      </c>
    </row>
    <row r="66" spans="1:5">
      <c r="A66" t="s">
        <v>68</v>
      </c>
      <c r="B66" t="s">
        <v>51</v>
      </c>
      <c r="C66" t="s">
        <v>57</v>
      </c>
      <c r="D66" t="s">
        <v>25</v>
      </c>
      <c r="E66">
        <v>17.100000000000001</v>
      </c>
    </row>
    <row r="67" spans="1:5">
      <c r="A67" t="s">
        <v>68</v>
      </c>
      <c r="B67" t="s">
        <v>51</v>
      </c>
      <c r="C67" t="s">
        <v>57</v>
      </c>
      <c r="D67" t="s">
        <v>40</v>
      </c>
      <c r="E67">
        <v>29.8</v>
      </c>
    </row>
    <row r="68" spans="1:5">
      <c r="A68" t="s">
        <v>68</v>
      </c>
      <c r="B68" t="s">
        <v>51</v>
      </c>
      <c r="C68" t="s">
        <v>57</v>
      </c>
      <c r="D68" t="s">
        <v>60</v>
      </c>
      <c r="E68">
        <v>69.599999999999994</v>
      </c>
    </row>
    <row r="69" spans="1:5">
      <c r="A69" t="s">
        <v>68</v>
      </c>
      <c r="B69" t="s">
        <v>51</v>
      </c>
      <c r="C69" t="s">
        <v>54</v>
      </c>
      <c r="D69" t="s">
        <v>61</v>
      </c>
      <c r="E69">
        <v>10.199999999999999</v>
      </c>
    </row>
    <row r="70" spans="1:5">
      <c r="A70" t="s">
        <v>68</v>
      </c>
      <c r="B70" t="s">
        <v>51</v>
      </c>
      <c r="C70" t="s">
        <v>54</v>
      </c>
      <c r="D70" t="s">
        <v>25</v>
      </c>
      <c r="E70">
        <v>16.899999999999999</v>
      </c>
    </row>
    <row r="71" spans="1:5">
      <c r="A71" t="s">
        <v>68</v>
      </c>
      <c r="B71" t="s">
        <v>51</v>
      </c>
      <c r="C71" t="s">
        <v>54</v>
      </c>
      <c r="D71" t="s">
        <v>40</v>
      </c>
      <c r="E71">
        <v>28</v>
      </c>
    </row>
    <row r="72" spans="1:5">
      <c r="A72" t="s">
        <v>68</v>
      </c>
      <c r="B72" t="s">
        <v>51</v>
      </c>
      <c r="C72" t="s">
        <v>54</v>
      </c>
      <c r="D72" t="s">
        <v>60</v>
      </c>
      <c r="E72">
        <v>77.3</v>
      </c>
    </row>
    <row r="73" spans="1:5">
      <c r="A73" t="s">
        <v>68</v>
      </c>
      <c r="B73" t="s">
        <v>51</v>
      </c>
      <c r="C73" t="s">
        <v>56</v>
      </c>
      <c r="D73" t="s">
        <v>61</v>
      </c>
      <c r="E73">
        <v>9.6999999999999993</v>
      </c>
    </row>
    <row r="74" spans="1:5">
      <c r="A74" t="s">
        <v>68</v>
      </c>
      <c r="B74" t="s">
        <v>51</v>
      </c>
      <c r="C74" t="s">
        <v>56</v>
      </c>
      <c r="D74" t="s">
        <v>25</v>
      </c>
      <c r="E74">
        <v>16.5</v>
      </c>
    </row>
    <row r="75" spans="1:5">
      <c r="A75" t="s">
        <v>68</v>
      </c>
      <c r="B75" t="s">
        <v>51</v>
      </c>
      <c r="C75" t="s">
        <v>56</v>
      </c>
      <c r="D75" t="s">
        <v>40</v>
      </c>
      <c r="E75">
        <v>30.2</v>
      </c>
    </row>
    <row r="76" spans="1:5">
      <c r="A76" t="s">
        <v>68</v>
      </c>
      <c r="B76" t="s">
        <v>51</v>
      </c>
      <c r="C76" t="s">
        <v>56</v>
      </c>
      <c r="D76" t="s">
        <v>60</v>
      </c>
      <c r="E76">
        <v>82.4</v>
      </c>
    </row>
    <row r="77" spans="1:5">
      <c r="A77" t="s">
        <v>68</v>
      </c>
      <c r="B77" t="s">
        <v>12</v>
      </c>
      <c r="C77" t="s">
        <v>57</v>
      </c>
      <c r="D77" t="s">
        <v>61</v>
      </c>
      <c r="E77">
        <v>4.5999999999999996</v>
      </c>
    </row>
    <row r="78" spans="1:5">
      <c r="A78" t="s">
        <v>68</v>
      </c>
      <c r="B78" t="s">
        <v>12</v>
      </c>
      <c r="C78" t="s">
        <v>57</v>
      </c>
      <c r="D78" t="s">
        <v>25</v>
      </c>
      <c r="E78">
        <v>6.3000000000000007</v>
      </c>
    </row>
    <row r="79" spans="1:5">
      <c r="A79" t="s">
        <v>68</v>
      </c>
      <c r="B79" t="s">
        <v>12</v>
      </c>
      <c r="C79" t="s">
        <v>57</v>
      </c>
      <c r="D79" t="s">
        <v>40</v>
      </c>
      <c r="E79">
        <v>8.5</v>
      </c>
    </row>
    <row r="80" spans="1:5">
      <c r="A80" t="s">
        <v>68</v>
      </c>
      <c r="B80" t="s">
        <v>12</v>
      </c>
      <c r="C80" t="s">
        <v>57</v>
      </c>
      <c r="D80" t="s">
        <v>60</v>
      </c>
      <c r="E80">
        <v>11.5</v>
      </c>
    </row>
    <row r="81" spans="1:5">
      <c r="A81" t="s">
        <v>68</v>
      </c>
      <c r="B81" t="s">
        <v>12</v>
      </c>
      <c r="C81" t="s">
        <v>54</v>
      </c>
      <c r="D81" t="s">
        <v>61</v>
      </c>
      <c r="E81">
        <v>4.4000000000000004</v>
      </c>
    </row>
    <row r="82" spans="1:5">
      <c r="A82" t="s">
        <v>68</v>
      </c>
      <c r="B82" t="s">
        <v>12</v>
      </c>
      <c r="C82" t="s">
        <v>54</v>
      </c>
      <c r="D82" t="s">
        <v>25</v>
      </c>
      <c r="E82">
        <v>6.1</v>
      </c>
    </row>
    <row r="83" spans="1:5">
      <c r="A83" t="s">
        <v>68</v>
      </c>
      <c r="B83" t="s">
        <v>12</v>
      </c>
      <c r="C83" t="s">
        <v>54</v>
      </c>
      <c r="D83" t="s">
        <v>40</v>
      </c>
      <c r="E83">
        <v>8.3999999999999986</v>
      </c>
    </row>
    <row r="84" spans="1:5">
      <c r="A84" t="s">
        <v>68</v>
      </c>
      <c r="B84" t="s">
        <v>12</v>
      </c>
      <c r="C84" t="s">
        <v>54</v>
      </c>
      <c r="D84" t="s">
        <v>60</v>
      </c>
      <c r="E84">
        <v>11.3</v>
      </c>
    </row>
    <row r="85" spans="1:5">
      <c r="A85" t="s">
        <v>68</v>
      </c>
      <c r="B85" t="s">
        <v>12</v>
      </c>
      <c r="C85" t="s">
        <v>56</v>
      </c>
      <c r="D85" t="s">
        <v>61</v>
      </c>
      <c r="E85">
        <v>4.2</v>
      </c>
    </row>
    <row r="86" spans="1:5">
      <c r="A86" t="s">
        <v>68</v>
      </c>
      <c r="B86" t="s">
        <v>12</v>
      </c>
      <c r="C86" t="s">
        <v>56</v>
      </c>
      <c r="D86" t="s">
        <v>25</v>
      </c>
      <c r="E86">
        <v>5.8</v>
      </c>
    </row>
    <row r="87" spans="1:5">
      <c r="A87" t="s">
        <v>68</v>
      </c>
      <c r="B87" t="s">
        <v>12</v>
      </c>
      <c r="C87" t="s">
        <v>56</v>
      </c>
      <c r="D87" t="s">
        <v>40</v>
      </c>
      <c r="E87">
        <v>7.9</v>
      </c>
    </row>
    <row r="88" spans="1:5">
      <c r="A88" t="s">
        <v>68</v>
      </c>
      <c r="B88" t="s">
        <v>12</v>
      </c>
      <c r="C88" t="s">
        <v>56</v>
      </c>
      <c r="D88" t="s">
        <v>60</v>
      </c>
      <c r="E88">
        <v>10.8</v>
      </c>
    </row>
    <row r="89" spans="1:5">
      <c r="A89" t="s">
        <v>69</v>
      </c>
      <c r="B89" t="s">
        <v>51</v>
      </c>
      <c r="C89" t="s">
        <v>57</v>
      </c>
      <c r="D89" t="s">
        <v>61</v>
      </c>
      <c r="E89">
        <v>13</v>
      </c>
    </row>
    <row r="90" spans="1:5">
      <c r="A90" t="s">
        <v>69</v>
      </c>
      <c r="B90" t="s">
        <v>51</v>
      </c>
      <c r="C90" t="s">
        <v>57</v>
      </c>
      <c r="D90" t="s">
        <v>25</v>
      </c>
      <c r="E90">
        <v>19.3</v>
      </c>
    </row>
    <row r="91" spans="1:5">
      <c r="A91" t="s">
        <v>69</v>
      </c>
      <c r="B91" t="s">
        <v>51</v>
      </c>
      <c r="C91" t="s">
        <v>57</v>
      </c>
      <c r="D91" t="s">
        <v>40</v>
      </c>
      <c r="E91">
        <v>31.1</v>
      </c>
    </row>
    <row r="92" spans="1:5">
      <c r="A92" t="s">
        <v>69</v>
      </c>
      <c r="B92" t="s">
        <v>51</v>
      </c>
      <c r="C92" t="s">
        <v>57</v>
      </c>
      <c r="D92" t="s">
        <v>60</v>
      </c>
      <c r="E92">
        <v>65.2</v>
      </c>
    </row>
    <row r="93" spans="1:5">
      <c r="A93" t="s">
        <v>69</v>
      </c>
      <c r="B93" t="s">
        <v>51</v>
      </c>
      <c r="C93" t="s">
        <v>54</v>
      </c>
      <c r="D93" t="s">
        <v>61</v>
      </c>
      <c r="E93">
        <v>12.399999999999999</v>
      </c>
    </row>
    <row r="94" spans="1:5">
      <c r="A94" t="s">
        <v>69</v>
      </c>
      <c r="B94" t="s">
        <v>51</v>
      </c>
      <c r="C94" t="s">
        <v>54</v>
      </c>
      <c r="D94" t="s">
        <v>25</v>
      </c>
      <c r="E94">
        <v>19.100000000000001</v>
      </c>
    </row>
    <row r="95" spans="1:5">
      <c r="A95" t="s">
        <v>69</v>
      </c>
      <c r="B95" t="s">
        <v>51</v>
      </c>
      <c r="C95" t="s">
        <v>54</v>
      </c>
      <c r="D95" t="s">
        <v>40</v>
      </c>
      <c r="E95">
        <v>31.599999999999998</v>
      </c>
    </row>
    <row r="96" spans="1:5">
      <c r="A96" t="s">
        <v>69</v>
      </c>
      <c r="B96" t="s">
        <v>51</v>
      </c>
      <c r="C96" t="s">
        <v>54</v>
      </c>
      <c r="D96" t="s">
        <v>60</v>
      </c>
      <c r="E96">
        <v>71.8</v>
      </c>
    </row>
    <row r="97" spans="1:5">
      <c r="A97" t="s">
        <v>69</v>
      </c>
      <c r="B97" t="s">
        <v>51</v>
      </c>
      <c r="C97" t="s">
        <v>56</v>
      </c>
      <c r="D97" t="s">
        <v>61</v>
      </c>
      <c r="E97">
        <v>10.5</v>
      </c>
    </row>
    <row r="98" spans="1:5">
      <c r="A98" t="s">
        <v>69</v>
      </c>
      <c r="B98" t="s">
        <v>51</v>
      </c>
      <c r="C98" t="s">
        <v>56</v>
      </c>
      <c r="D98" t="s">
        <v>25</v>
      </c>
      <c r="E98">
        <v>18.100000000000001</v>
      </c>
    </row>
    <row r="99" spans="1:5">
      <c r="A99" t="s">
        <v>69</v>
      </c>
      <c r="B99" t="s">
        <v>51</v>
      </c>
      <c r="C99" t="s">
        <v>56</v>
      </c>
      <c r="D99" t="s">
        <v>40</v>
      </c>
      <c r="E99">
        <v>31.6</v>
      </c>
    </row>
    <row r="100" spans="1:5">
      <c r="A100" t="s">
        <v>69</v>
      </c>
      <c r="B100" t="s">
        <v>51</v>
      </c>
      <c r="C100" t="s">
        <v>56</v>
      </c>
      <c r="D100" t="s">
        <v>60</v>
      </c>
      <c r="E100">
        <v>82.4</v>
      </c>
    </row>
    <row r="101" spans="1:5">
      <c r="A101" t="s">
        <v>69</v>
      </c>
      <c r="B101" t="s">
        <v>12</v>
      </c>
      <c r="C101" t="s">
        <v>57</v>
      </c>
      <c r="D101" t="s">
        <v>61</v>
      </c>
      <c r="E101">
        <v>5.9</v>
      </c>
    </row>
    <row r="102" spans="1:5">
      <c r="A102" t="s">
        <v>69</v>
      </c>
      <c r="B102" t="s">
        <v>12</v>
      </c>
      <c r="C102" t="s">
        <v>57</v>
      </c>
      <c r="D102" t="s">
        <v>25</v>
      </c>
      <c r="E102">
        <v>7.3000000000000007</v>
      </c>
    </row>
    <row r="103" spans="1:5">
      <c r="A103" t="s">
        <v>69</v>
      </c>
      <c r="B103" t="s">
        <v>12</v>
      </c>
      <c r="C103" t="s">
        <v>57</v>
      </c>
      <c r="D103" t="s">
        <v>40</v>
      </c>
      <c r="E103">
        <v>9.3000000000000007</v>
      </c>
    </row>
    <row r="104" spans="1:5">
      <c r="A104" t="s">
        <v>69</v>
      </c>
      <c r="B104" t="s">
        <v>12</v>
      </c>
      <c r="C104" t="s">
        <v>57</v>
      </c>
      <c r="D104" t="s">
        <v>60</v>
      </c>
      <c r="E104">
        <v>11.8</v>
      </c>
    </row>
    <row r="105" spans="1:5">
      <c r="A105" t="s">
        <v>69</v>
      </c>
      <c r="B105" t="s">
        <v>12</v>
      </c>
      <c r="C105" t="s">
        <v>54</v>
      </c>
      <c r="D105" t="s">
        <v>61</v>
      </c>
      <c r="E105">
        <v>5.6</v>
      </c>
    </row>
    <row r="106" spans="1:5">
      <c r="A106" t="s">
        <v>69</v>
      </c>
      <c r="B106" t="s">
        <v>12</v>
      </c>
      <c r="C106" t="s">
        <v>54</v>
      </c>
      <c r="D106" t="s">
        <v>25</v>
      </c>
      <c r="E106">
        <v>6.9</v>
      </c>
    </row>
    <row r="107" spans="1:5">
      <c r="A107" t="s">
        <v>69</v>
      </c>
      <c r="B107" t="s">
        <v>12</v>
      </c>
      <c r="C107" t="s">
        <v>54</v>
      </c>
      <c r="D107" t="s">
        <v>40</v>
      </c>
      <c r="E107">
        <v>8.9</v>
      </c>
    </row>
    <row r="108" spans="1:5">
      <c r="A108" t="s">
        <v>69</v>
      </c>
      <c r="B108" t="s">
        <v>12</v>
      </c>
      <c r="C108" t="s">
        <v>54</v>
      </c>
      <c r="D108" t="s">
        <v>60</v>
      </c>
      <c r="E108">
        <v>11.5</v>
      </c>
    </row>
    <row r="109" spans="1:5">
      <c r="A109" t="s">
        <v>69</v>
      </c>
      <c r="B109" t="s">
        <v>12</v>
      </c>
      <c r="C109" t="s">
        <v>56</v>
      </c>
      <c r="D109" t="s">
        <v>61</v>
      </c>
      <c r="E109">
        <v>5</v>
      </c>
    </row>
    <row r="110" spans="1:5">
      <c r="A110" t="s">
        <v>69</v>
      </c>
      <c r="B110" t="s">
        <v>12</v>
      </c>
      <c r="C110" t="s">
        <v>56</v>
      </c>
      <c r="D110" t="s">
        <v>25</v>
      </c>
      <c r="E110">
        <v>6.3000000000000007</v>
      </c>
    </row>
    <row r="111" spans="1:5">
      <c r="A111" t="s">
        <v>69</v>
      </c>
      <c r="B111" t="s">
        <v>12</v>
      </c>
      <c r="C111" t="s">
        <v>56</v>
      </c>
      <c r="D111" t="s">
        <v>40</v>
      </c>
      <c r="E111">
        <v>8.1999999999999993</v>
      </c>
    </row>
    <row r="112" spans="1:5">
      <c r="A112" t="s">
        <v>69</v>
      </c>
      <c r="B112" t="s">
        <v>12</v>
      </c>
      <c r="C112" t="s">
        <v>56</v>
      </c>
      <c r="D112" t="s">
        <v>60</v>
      </c>
      <c r="E112">
        <v>10.8</v>
      </c>
    </row>
    <row r="113" spans="1:5">
      <c r="A113" t="s">
        <v>84</v>
      </c>
      <c r="E113">
        <v>1486.0999999999995</v>
      </c>
    </row>
  </sheetData>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1D3E-292C-4C7A-8CCA-917D0AB0E3C8}">
  <dimension ref="A1:R194"/>
  <sheetViews>
    <sheetView topLeftCell="A7" zoomScale="70" zoomScaleNormal="70" workbookViewId="0">
      <pane xSplit="1" topLeftCell="B1" activePane="topRight" state="frozen"/>
      <selection activeCell="G9" sqref="G9"/>
      <selection pane="topRight" activeCell="C58" sqref="C58"/>
    </sheetView>
  </sheetViews>
  <sheetFormatPr defaultColWidth="11.44140625" defaultRowHeight="14.4"/>
  <cols>
    <col min="1" max="1" width="36.44140625" customWidth="1"/>
    <col min="2" max="2" width="21.44140625" style="37" customWidth="1"/>
    <col min="3" max="3" width="21.44140625" customWidth="1"/>
    <col min="4" max="4" width="21.44140625" style="37" customWidth="1"/>
    <col min="5" max="6" width="76.109375" customWidth="1"/>
    <col min="7" max="7" width="35.88671875" customWidth="1"/>
    <col min="8" max="8" width="21.44140625" customWidth="1"/>
    <col min="9" max="10" width="11.44140625" customWidth="1"/>
    <col min="11" max="11" width="33.109375" customWidth="1"/>
    <col min="12" max="12" width="27" style="49" customWidth="1"/>
    <col min="13" max="13" width="35.44140625" customWidth="1"/>
    <col min="14" max="14" width="28.44140625" customWidth="1"/>
    <col min="15" max="15" width="15.88671875" customWidth="1"/>
    <col min="16" max="16" width="17.44140625" customWidth="1"/>
    <col min="17" max="17" width="30.44140625" customWidth="1"/>
    <col min="18" max="18" width="31.109375" customWidth="1"/>
  </cols>
  <sheetData>
    <row r="1" spans="1:18">
      <c r="B1"/>
      <c r="D1"/>
      <c r="F1">
        <v>1</v>
      </c>
      <c r="G1">
        <v>2</v>
      </c>
      <c r="H1">
        <v>3</v>
      </c>
      <c r="I1">
        <v>4</v>
      </c>
      <c r="J1">
        <v>5</v>
      </c>
      <c r="K1">
        <v>6</v>
      </c>
      <c r="L1">
        <v>7</v>
      </c>
      <c r="M1">
        <v>8</v>
      </c>
      <c r="N1">
        <v>9</v>
      </c>
      <c r="O1">
        <v>10</v>
      </c>
      <c r="P1">
        <v>11</v>
      </c>
      <c r="Q1">
        <v>12</v>
      </c>
      <c r="R1">
        <v>13</v>
      </c>
    </row>
    <row r="2" spans="1:18">
      <c r="A2" s="3" t="s">
        <v>52</v>
      </c>
      <c r="B2" s="5" t="s">
        <v>66</v>
      </c>
      <c r="C2" s="3" t="s">
        <v>70</v>
      </c>
      <c r="D2" s="5" t="s">
        <v>48</v>
      </c>
      <c r="E2" s="5" t="s">
        <v>62</v>
      </c>
      <c r="F2" s="5" t="s">
        <v>71</v>
      </c>
      <c r="G2" s="20" t="s">
        <v>72</v>
      </c>
      <c r="H2" s="20" t="s">
        <v>73</v>
      </c>
      <c r="I2" s="20" t="s">
        <v>74</v>
      </c>
      <c r="J2" s="20" t="s">
        <v>75</v>
      </c>
      <c r="K2" s="4" t="s">
        <v>76</v>
      </c>
      <c r="L2" s="3" t="s">
        <v>77</v>
      </c>
      <c r="M2" s="3" t="s">
        <v>78</v>
      </c>
      <c r="N2" s="5" t="s">
        <v>79</v>
      </c>
      <c r="O2" s="5" t="s">
        <v>80</v>
      </c>
      <c r="P2" s="5" t="s">
        <v>81</v>
      </c>
      <c r="Q2" s="3" t="s">
        <v>82</v>
      </c>
      <c r="R2" s="5" t="s">
        <v>83</v>
      </c>
    </row>
    <row r="3" spans="1:18">
      <c r="A3" s="6" t="s">
        <v>54</v>
      </c>
      <c r="B3" s="6" t="s">
        <v>55</v>
      </c>
      <c r="C3" s="6" t="s">
        <v>50</v>
      </c>
      <c r="D3" s="6" t="s">
        <v>51</v>
      </c>
      <c r="E3" s="46" t="s">
        <v>60</v>
      </c>
      <c r="F3" s="46" t="str">
        <f t="shared" ref="F3:F34" si="0">A3&amp;"|"&amp;B3&amp;"|"&amp;C3&amp;"|"&amp;D3&amp;"|"&amp;E3</f>
        <v>Ottawa|Good|ASHP|Natural Gas|No measures</v>
      </c>
      <c r="G3" s="21">
        <v>-21.8</v>
      </c>
      <c r="H3" s="21">
        <v>28.9</v>
      </c>
      <c r="I3" s="21">
        <v>60</v>
      </c>
      <c r="J3" s="21">
        <v>35</v>
      </c>
      <c r="K3" s="7">
        <v>-31.3</v>
      </c>
      <c r="L3" s="8">
        <v>-0.93</v>
      </c>
      <c r="M3" s="7">
        <v>444</v>
      </c>
      <c r="N3" s="7">
        <v>0.2</v>
      </c>
      <c r="O3" s="7">
        <v>45.8</v>
      </c>
      <c r="P3" s="12">
        <v>-98430</v>
      </c>
      <c r="Q3" s="10">
        <v>-9.4E-2</v>
      </c>
      <c r="R3" s="40">
        <v>2700</v>
      </c>
    </row>
    <row r="4" spans="1:18">
      <c r="A4" s="6" t="s">
        <v>54</v>
      </c>
      <c r="B4" s="6" t="s">
        <v>22</v>
      </c>
      <c r="C4" s="6" t="s">
        <v>50</v>
      </c>
      <c r="D4" s="6" t="s">
        <v>51</v>
      </c>
      <c r="E4" s="46" t="s">
        <v>60</v>
      </c>
      <c r="F4" s="46" t="str">
        <f t="shared" si="0"/>
        <v>Ottawa|Medium|ASHP|Natural Gas|No measures</v>
      </c>
      <c r="G4" s="21">
        <v>-21.8</v>
      </c>
      <c r="H4" s="21">
        <v>28.9</v>
      </c>
      <c r="I4" s="21">
        <v>70</v>
      </c>
      <c r="J4" s="21">
        <v>40</v>
      </c>
      <c r="K4" s="7">
        <v>-36.5</v>
      </c>
      <c r="L4" s="8">
        <v>-0.93</v>
      </c>
      <c r="M4" s="7">
        <v>444</v>
      </c>
      <c r="N4" s="7">
        <v>0.2</v>
      </c>
      <c r="O4" s="7">
        <v>46</v>
      </c>
      <c r="P4" s="12">
        <v>-114640</v>
      </c>
      <c r="Q4" s="10">
        <v>-9.5000000000000001E-2</v>
      </c>
      <c r="R4" s="40">
        <v>3120</v>
      </c>
    </row>
    <row r="5" spans="1:18">
      <c r="A5" s="6" t="s">
        <v>54</v>
      </c>
      <c r="B5" s="6" t="s">
        <v>58</v>
      </c>
      <c r="C5" s="6" t="s">
        <v>50</v>
      </c>
      <c r="D5" s="6" t="s">
        <v>51</v>
      </c>
      <c r="E5" s="46" t="s">
        <v>60</v>
      </c>
      <c r="F5" s="46" t="str">
        <f t="shared" si="0"/>
        <v>Ottawa|Poor |ASHP|Natural Gas|No measures</v>
      </c>
      <c r="G5" s="21">
        <v>-21.8</v>
      </c>
      <c r="H5" s="21">
        <v>28.9</v>
      </c>
      <c r="I5" s="21">
        <v>84</v>
      </c>
      <c r="J5" s="21">
        <v>45</v>
      </c>
      <c r="K5" s="7">
        <v>-43.8</v>
      </c>
      <c r="L5" s="8">
        <v>-0.93</v>
      </c>
      <c r="M5" s="7">
        <v>474</v>
      </c>
      <c r="N5" s="7">
        <v>0.18</v>
      </c>
      <c r="O5" s="7">
        <v>51.1</v>
      </c>
      <c r="P5" s="12">
        <v>-152735</v>
      </c>
      <c r="Q5" s="10">
        <v>-0.105</v>
      </c>
      <c r="R5" s="40">
        <v>3636</v>
      </c>
    </row>
    <row r="6" spans="1:18">
      <c r="A6" s="6" t="s">
        <v>56</v>
      </c>
      <c r="B6" s="6" t="s">
        <v>55</v>
      </c>
      <c r="C6" s="6" t="s">
        <v>50</v>
      </c>
      <c r="D6" s="6" t="s">
        <v>51</v>
      </c>
      <c r="E6" s="46" t="s">
        <v>60</v>
      </c>
      <c r="F6" s="46" t="str">
        <f t="shared" si="0"/>
        <v>Thunder Bay|Good|ASHP|Natural Gas|No measures</v>
      </c>
      <c r="G6" s="21">
        <v>-27</v>
      </c>
      <c r="H6" s="21">
        <v>27</v>
      </c>
      <c r="I6" s="21">
        <v>64</v>
      </c>
      <c r="J6" s="21">
        <v>32.5</v>
      </c>
      <c r="K6" s="7">
        <v>-35.799999999999997</v>
      </c>
      <c r="L6" s="8">
        <v>-0.93300000000000005</v>
      </c>
      <c r="M6" s="7">
        <v>435</v>
      </c>
      <c r="N6" s="7">
        <v>0.15</v>
      </c>
      <c r="O6" s="7">
        <v>53.2</v>
      </c>
      <c r="P6" s="12">
        <v>-108952</v>
      </c>
      <c r="Q6" s="10">
        <v>-0.126</v>
      </c>
      <c r="R6" s="40">
        <v>2413</v>
      </c>
    </row>
    <row r="7" spans="1:18">
      <c r="A7" s="6" t="s">
        <v>56</v>
      </c>
      <c r="B7" s="6" t="s">
        <v>22</v>
      </c>
      <c r="C7" s="6" t="s">
        <v>50</v>
      </c>
      <c r="D7" s="6" t="s">
        <v>51</v>
      </c>
      <c r="E7" s="46" t="s">
        <v>60</v>
      </c>
      <c r="F7" s="46" t="str">
        <f t="shared" si="0"/>
        <v>Thunder Bay|Medium|ASHP|Natural Gas|No measures</v>
      </c>
      <c r="G7" s="21">
        <v>-27</v>
      </c>
      <c r="H7" s="21">
        <v>27</v>
      </c>
      <c r="I7" s="21">
        <v>77</v>
      </c>
      <c r="J7" s="21">
        <v>38</v>
      </c>
      <c r="K7" s="7">
        <v>-43.1</v>
      </c>
      <c r="L7" s="8">
        <v>-0.93300000000000005</v>
      </c>
      <c r="M7" s="7">
        <v>434</v>
      </c>
      <c r="N7" s="7">
        <v>0.15</v>
      </c>
      <c r="O7" s="7">
        <v>53.4</v>
      </c>
      <c r="P7" s="12">
        <v>-130439</v>
      </c>
      <c r="Q7" s="10">
        <v>-0.128</v>
      </c>
      <c r="R7" s="40">
        <v>2878</v>
      </c>
    </row>
    <row r="8" spans="1:18">
      <c r="A8" s="6" t="s">
        <v>56</v>
      </c>
      <c r="B8" s="6" t="s">
        <v>58</v>
      </c>
      <c r="C8" s="6" t="s">
        <v>50</v>
      </c>
      <c r="D8" s="6" t="s">
        <v>51</v>
      </c>
      <c r="E8" s="46" t="s">
        <v>60</v>
      </c>
      <c r="F8" s="46" t="str">
        <f t="shared" si="0"/>
        <v>Thunder Bay|Poor |ASHP|Natural Gas|No measures</v>
      </c>
      <c r="G8" s="21">
        <v>-27</v>
      </c>
      <c r="H8" s="21">
        <v>27</v>
      </c>
      <c r="I8" s="21">
        <v>86</v>
      </c>
      <c r="J8" s="21">
        <v>43.5</v>
      </c>
      <c r="K8" s="7">
        <v>-48.1</v>
      </c>
      <c r="L8" s="8">
        <v>-0.93300000000000005</v>
      </c>
      <c r="M8" s="7">
        <v>435</v>
      </c>
      <c r="N8" s="7">
        <v>0.15</v>
      </c>
      <c r="O8" s="7">
        <v>53.2</v>
      </c>
      <c r="P8" s="12">
        <v>-146114</v>
      </c>
      <c r="Q8" s="10">
        <v>-0.127</v>
      </c>
      <c r="R8" s="40">
        <v>3239</v>
      </c>
    </row>
    <row r="9" spans="1:18">
      <c r="A9" s="6" t="s">
        <v>18</v>
      </c>
      <c r="B9" s="6" t="s">
        <v>55</v>
      </c>
      <c r="C9" s="6" t="s">
        <v>50</v>
      </c>
      <c r="D9" s="6" t="s">
        <v>51</v>
      </c>
      <c r="E9" s="46" t="s">
        <v>60</v>
      </c>
      <c r="F9" s="46" t="str">
        <f t="shared" si="0"/>
        <v>Toronto|Good|ASHP|Natural Gas|No measures</v>
      </c>
      <c r="G9" s="21">
        <v>-17.100000000000001</v>
      </c>
      <c r="H9" s="21">
        <v>28.8</v>
      </c>
      <c r="I9" s="21">
        <v>55</v>
      </c>
      <c r="J9" s="21">
        <v>34</v>
      </c>
      <c r="K9" s="7">
        <v>28.8</v>
      </c>
      <c r="L9" s="8">
        <v>0.92900000000000005</v>
      </c>
      <c r="M9" s="7">
        <v>444</v>
      </c>
      <c r="N9" s="7">
        <v>0.21</v>
      </c>
      <c r="O9" s="7">
        <v>44.9</v>
      </c>
      <c r="P9" s="12">
        <v>-905733</v>
      </c>
      <c r="Q9" s="10">
        <v>9.0999999999999998E-2</v>
      </c>
      <c r="R9" s="40">
        <v>2555</v>
      </c>
    </row>
    <row r="10" spans="1:18">
      <c r="A10" s="6" t="s">
        <v>18</v>
      </c>
      <c r="B10" s="6" t="s">
        <v>22</v>
      </c>
      <c r="C10" s="6" t="s">
        <v>50</v>
      </c>
      <c r="D10" s="6" t="s">
        <v>51</v>
      </c>
      <c r="E10" s="46" t="s">
        <v>60</v>
      </c>
      <c r="F10" s="46" t="str">
        <f t="shared" si="0"/>
        <v>Toronto|Medium|ASHP|Natural Gas|No measures</v>
      </c>
      <c r="G10" s="21">
        <v>-17.100000000000001</v>
      </c>
      <c r="H10" s="21">
        <v>28.8</v>
      </c>
      <c r="I10" s="21">
        <v>65</v>
      </c>
      <c r="J10" s="21">
        <v>40</v>
      </c>
      <c r="K10" s="7">
        <v>-33.5</v>
      </c>
      <c r="L10" s="8">
        <v>-0.92800000000000005</v>
      </c>
      <c r="M10" s="7">
        <v>438</v>
      </c>
      <c r="N10" s="7">
        <v>0.24</v>
      </c>
      <c r="O10" s="7">
        <v>41.1</v>
      </c>
      <c r="P10" s="12">
        <v>-102911</v>
      </c>
      <c r="Q10" s="10">
        <v>-7.9000000000000001E-2</v>
      </c>
      <c r="R10" s="40">
        <v>3296</v>
      </c>
    </row>
    <row r="11" spans="1:18">
      <c r="A11" s="6" t="s">
        <v>18</v>
      </c>
      <c r="B11" s="6" t="s">
        <v>58</v>
      </c>
      <c r="C11" s="6" t="s">
        <v>50</v>
      </c>
      <c r="D11" s="6" t="s">
        <v>51</v>
      </c>
      <c r="E11" s="46" t="s">
        <v>60</v>
      </c>
      <c r="F11" s="46" t="str">
        <f t="shared" si="0"/>
        <v>Toronto|Poor |ASHP|Natural Gas|No measures</v>
      </c>
      <c r="G11" s="21">
        <v>-17.100000000000001</v>
      </c>
      <c r="H11" s="21">
        <v>28.8</v>
      </c>
      <c r="I11" s="21">
        <v>75</v>
      </c>
      <c r="J11" s="21">
        <v>45</v>
      </c>
      <c r="K11" s="7">
        <v>-39.299999999999997</v>
      </c>
      <c r="L11" s="8">
        <v>-0.93</v>
      </c>
      <c r="M11" s="7">
        <v>443</v>
      </c>
      <c r="N11" s="7">
        <v>0.21</v>
      </c>
      <c r="O11" s="7">
        <v>45.2</v>
      </c>
      <c r="P11" s="12">
        <v>-123193</v>
      </c>
      <c r="Q11" s="10">
        <v>-9.1999999999999998E-2</v>
      </c>
      <c r="R11" s="40">
        <v>3434</v>
      </c>
    </row>
    <row r="12" spans="1:18">
      <c r="A12" s="6" t="s">
        <v>57</v>
      </c>
      <c r="B12" s="6" t="s">
        <v>55</v>
      </c>
      <c r="C12" s="6" t="s">
        <v>50</v>
      </c>
      <c r="D12" s="6" t="s">
        <v>51</v>
      </c>
      <c r="E12" s="46" t="s">
        <v>60</v>
      </c>
      <c r="F12" s="46" t="str">
        <f t="shared" si="0"/>
        <v>Kingston|Good|ASHP|Natural Gas|No measures</v>
      </c>
      <c r="G12" s="21">
        <v>-19</v>
      </c>
      <c r="H12" s="21">
        <v>26.1</v>
      </c>
      <c r="I12" s="21">
        <v>58</v>
      </c>
      <c r="J12" s="21">
        <v>32</v>
      </c>
      <c r="K12" s="7">
        <v>-29.8</v>
      </c>
      <c r="L12" s="8">
        <v>-0.92600000000000005</v>
      </c>
      <c r="M12" s="6">
        <v>447</v>
      </c>
      <c r="N12" s="6">
        <v>0.25</v>
      </c>
      <c r="O12" s="6">
        <v>40</v>
      </c>
      <c r="P12" s="9">
        <v>-94427</v>
      </c>
      <c r="Q12" s="10">
        <v>-7.2999999999999995E-2</v>
      </c>
      <c r="R12" s="39">
        <v>3159</v>
      </c>
    </row>
    <row r="13" spans="1:18">
      <c r="A13" s="6" t="s">
        <v>57</v>
      </c>
      <c r="B13" s="6" t="s">
        <v>22</v>
      </c>
      <c r="C13" s="6" t="s">
        <v>50</v>
      </c>
      <c r="D13" s="6" t="s">
        <v>51</v>
      </c>
      <c r="E13" s="46" t="s">
        <v>60</v>
      </c>
      <c r="F13" s="46" t="str">
        <f t="shared" si="0"/>
        <v>Kingston|Medium|ASHP|Natural Gas|No measures</v>
      </c>
      <c r="G13" s="21">
        <v>-19</v>
      </c>
      <c r="H13" s="21">
        <v>26.1</v>
      </c>
      <c r="I13" s="21">
        <v>69</v>
      </c>
      <c r="J13" s="21">
        <v>37</v>
      </c>
      <c r="K13" s="7">
        <v>-35.299999999999997</v>
      </c>
      <c r="L13" s="8">
        <v>-0.92900000000000005</v>
      </c>
      <c r="M13" s="7">
        <v>442</v>
      </c>
      <c r="N13" s="7">
        <v>0.21</v>
      </c>
      <c r="O13" s="7">
        <v>44.4</v>
      </c>
      <c r="P13" s="9">
        <v>-109953</v>
      </c>
      <c r="Q13" s="11">
        <v>-0.09</v>
      </c>
      <c r="R13" s="40">
        <v>3150</v>
      </c>
    </row>
    <row r="14" spans="1:18">
      <c r="A14" s="6" t="s">
        <v>57</v>
      </c>
      <c r="B14" s="6" t="s">
        <v>58</v>
      </c>
      <c r="C14" s="6" t="s">
        <v>50</v>
      </c>
      <c r="D14" s="6" t="s">
        <v>51</v>
      </c>
      <c r="E14" s="46" t="s">
        <v>60</v>
      </c>
      <c r="F14" s="46" t="str">
        <f t="shared" si="0"/>
        <v>Kingston|Poor |ASHP|Natural Gas|No measures</v>
      </c>
      <c r="G14" s="21">
        <v>-19</v>
      </c>
      <c r="H14" s="21">
        <v>26.1</v>
      </c>
      <c r="I14" s="21">
        <v>80</v>
      </c>
      <c r="J14" s="21">
        <v>43</v>
      </c>
      <c r="K14" s="7">
        <v>-40.9</v>
      </c>
      <c r="L14" s="8">
        <v>0.92900000000000005</v>
      </c>
      <c r="M14" s="7">
        <v>442</v>
      </c>
      <c r="N14" s="7">
        <v>0.21</v>
      </c>
      <c r="O14" s="7">
        <v>44.3</v>
      </c>
      <c r="P14" s="9">
        <v>-127499</v>
      </c>
      <c r="Q14" s="11">
        <v>-0.09</v>
      </c>
      <c r="R14" s="40">
        <v>3656</v>
      </c>
    </row>
    <row r="15" spans="1:18" s="53" customFormat="1">
      <c r="A15" s="25" t="s">
        <v>54</v>
      </c>
      <c r="B15" s="6" t="s">
        <v>55</v>
      </c>
      <c r="C15" s="25" t="s">
        <v>50</v>
      </c>
      <c r="D15" s="51" t="s">
        <v>12</v>
      </c>
      <c r="E15" s="46" t="s">
        <v>60</v>
      </c>
      <c r="F15" s="46" t="str">
        <f t="shared" si="0"/>
        <v>Ottawa|Good|ASHP|Propane |No measures</v>
      </c>
      <c r="G15" s="24">
        <v>-21.8</v>
      </c>
      <c r="H15" s="24">
        <v>28.9</v>
      </c>
      <c r="I15" s="24">
        <v>60</v>
      </c>
      <c r="J15" s="24">
        <v>35</v>
      </c>
      <c r="K15" s="25">
        <v>-38.799999999999997</v>
      </c>
      <c r="L15" s="48">
        <v>-0.94299999999999995</v>
      </c>
      <c r="M15" s="25">
        <v>-46.77</v>
      </c>
      <c r="N15" s="25">
        <v>1.8</v>
      </c>
      <c r="O15" s="25">
        <v>7.2</v>
      </c>
      <c r="P15" s="27">
        <v>96374</v>
      </c>
      <c r="Q15" s="26">
        <v>0.14000000000000001</v>
      </c>
      <c r="R15" s="41">
        <v>17139</v>
      </c>
    </row>
    <row r="16" spans="1:18" s="53" customFormat="1">
      <c r="A16" s="25" t="s">
        <v>54</v>
      </c>
      <c r="B16" s="25" t="s">
        <v>22</v>
      </c>
      <c r="C16" s="25" t="s">
        <v>50</v>
      </c>
      <c r="D16" s="51" t="s">
        <v>12</v>
      </c>
      <c r="E16" s="46" t="s">
        <v>60</v>
      </c>
      <c r="F16" s="46" t="str">
        <f t="shared" si="0"/>
        <v>Ottawa|Medium|ASHP|Propane |No measures</v>
      </c>
      <c r="G16" s="24">
        <v>-21.8</v>
      </c>
      <c r="H16" s="24">
        <v>28.9</v>
      </c>
      <c r="I16" s="24">
        <v>70</v>
      </c>
      <c r="J16" s="24">
        <v>40</v>
      </c>
      <c r="K16" s="25">
        <v>-45.2</v>
      </c>
      <c r="L16" s="48">
        <v>-0.94299999999999995</v>
      </c>
      <c r="M16" s="25">
        <v>-47.18</v>
      </c>
      <c r="N16" s="25">
        <v>1.8</v>
      </c>
      <c r="O16" s="25">
        <v>7.2</v>
      </c>
      <c r="P16" s="27">
        <v>112632</v>
      </c>
      <c r="Q16" s="26">
        <v>0.14099999999999999</v>
      </c>
      <c r="R16" s="41">
        <v>19966</v>
      </c>
    </row>
    <row r="17" spans="1:18" s="53" customFormat="1">
      <c r="A17" s="25" t="s">
        <v>54</v>
      </c>
      <c r="B17" s="6" t="s">
        <v>58</v>
      </c>
      <c r="C17" s="25" t="s">
        <v>50</v>
      </c>
      <c r="D17" s="51" t="s">
        <v>12</v>
      </c>
      <c r="E17" s="46" t="s">
        <v>60</v>
      </c>
      <c r="F17" s="46" t="str">
        <f t="shared" si="0"/>
        <v>Ottawa|Poor |ASHP|Propane |No measures</v>
      </c>
      <c r="G17" s="24">
        <v>-21.8</v>
      </c>
      <c r="H17" s="24">
        <v>28.9</v>
      </c>
      <c r="I17" s="24">
        <v>84</v>
      </c>
      <c r="J17" s="24">
        <v>45</v>
      </c>
      <c r="K17" s="25">
        <v>-54.2</v>
      </c>
      <c r="L17" s="48">
        <v>-0.94299999999999995</v>
      </c>
      <c r="M17" s="25">
        <v>-48.4</v>
      </c>
      <c r="N17" s="25">
        <v>1.8</v>
      </c>
      <c r="O17" s="25">
        <v>7.1</v>
      </c>
      <c r="P17" s="27">
        <v>135860</v>
      </c>
      <c r="Q17" s="26">
        <v>0.14199999999999999</v>
      </c>
      <c r="R17" s="41">
        <v>23851</v>
      </c>
    </row>
    <row r="18" spans="1:18" s="53" customFormat="1">
      <c r="A18" s="25" t="s">
        <v>56</v>
      </c>
      <c r="B18" s="6" t="s">
        <v>55</v>
      </c>
      <c r="C18" s="25" t="s">
        <v>50</v>
      </c>
      <c r="D18" s="51" t="s">
        <v>12</v>
      </c>
      <c r="E18" s="46" t="s">
        <v>60</v>
      </c>
      <c r="F18" s="46" t="str">
        <f t="shared" si="0"/>
        <v>Thunder Bay|Good|ASHP|Propane |No measures</v>
      </c>
      <c r="G18" s="24">
        <v>-27</v>
      </c>
      <c r="H18" s="24">
        <v>27</v>
      </c>
      <c r="I18" s="24">
        <v>64</v>
      </c>
      <c r="J18" s="24">
        <v>32.5</v>
      </c>
      <c r="K18" s="25">
        <v>-44.3</v>
      </c>
      <c r="L18" s="48">
        <v>-0.94499999999999995</v>
      </c>
      <c r="M18" s="25">
        <v>-55.78</v>
      </c>
      <c r="N18" s="25">
        <v>1.9</v>
      </c>
      <c r="O18" s="25">
        <v>6.8</v>
      </c>
      <c r="P18" s="27">
        <v>114838</v>
      </c>
      <c r="Q18" s="26">
        <v>0.151</v>
      </c>
      <c r="R18" s="41">
        <v>18989</v>
      </c>
    </row>
    <row r="19" spans="1:18" s="53" customFormat="1">
      <c r="A19" s="25" t="s">
        <v>56</v>
      </c>
      <c r="B19" s="25" t="s">
        <v>22</v>
      </c>
      <c r="C19" s="25" t="s">
        <v>50</v>
      </c>
      <c r="D19" s="51" t="s">
        <v>12</v>
      </c>
      <c r="E19" s="46" t="s">
        <v>60</v>
      </c>
      <c r="F19" s="46" t="str">
        <f t="shared" si="0"/>
        <v>Thunder Bay|Medium|ASHP|Propane |No measures</v>
      </c>
      <c r="G19" s="24">
        <v>-27</v>
      </c>
      <c r="H19" s="24">
        <v>27</v>
      </c>
      <c r="I19" s="24">
        <v>77</v>
      </c>
      <c r="J19" s="24">
        <v>38</v>
      </c>
      <c r="K19" s="25">
        <v>-53.3</v>
      </c>
      <c r="L19" s="48">
        <v>-0.94499999999999995</v>
      </c>
      <c r="M19" s="25">
        <v>-56.54</v>
      </c>
      <c r="N19" s="25">
        <v>1.9</v>
      </c>
      <c r="O19" s="25">
        <v>6.7</v>
      </c>
      <c r="P19" s="27">
        <v>138611</v>
      </c>
      <c r="Q19" s="26">
        <v>0.151</v>
      </c>
      <c r="R19" s="41">
        <v>22820</v>
      </c>
    </row>
    <row r="20" spans="1:18" s="53" customFormat="1">
      <c r="A20" s="25" t="s">
        <v>56</v>
      </c>
      <c r="B20" s="6" t="s">
        <v>58</v>
      </c>
      <c r="C20" s="25" t="s">
        <v>50</v>
      </c>
      <c r="D20" s="51" t="s">
        <v>12</v>
      </c>
      <c r="E20" s="46" t="s">
        <v>60</v>
      </c>
      <c r="F20" s="46" t="str">
        <f t="shared" si="0"/>
        <v>Thunder Bay|Poor |ASHP|Propane |No measures</v>
      </c>
      <c r="G20" s="24">
        <v>-27</v>
      </c>
      <c r="H20" s="24">
        <v>27</v>
      </c>
      <c r="I20" s="24">
        <v>86</v>
      </c>
      <c r="J20" s="24">
        <v>43.5</v>
      </c>
      <c r="K20" s="25">
        <v>-59.6</v>
      </c>
      <c r="L20" s="48">
        <v>-0.94499999999999995</v>
      </c>
      <c r="M20" s="25">
        <v>-55.89</v>
      </c>
      <c r="N20" s="25">
        <v>1.9</v>
      </c>
      <c r="O20" s="25">
        <v>6.8</v>
      </c>
      <c r="P20" s="27">
        <v>154383</v>
      </c>
      <c r="Q20" s="26">
        <v>0.151</v>
      </c>
      <c r="R20" s="41">
        <v>25512</v>
      </c>
    </row>
    <row r="21" spans="1:18" s="53" customFormat="1">
      <c r="A21" s="25" t="s">
        <v>18</v>
      </c>
      <c r="B21" s="6" t="s">
        <v>55</v>
      </c>
      <c r="C21" s="25" t="s">
        <v>50</v>
      </c>
      <c r="D21" s="51" t="s">
        <v>12</v>
      </c>
      <c r="E21" s="46" t="s">
        <v>60</v>
      </c>
      <c r="F21" s="46" t="str">
        <f t="shared" si="0"/>
        <v>Toronto|Good|ASHP|Propane |No measures</v>
      </c>
      <c r="G21" s="24">
        <v>-17.100000000000001</v>
      </c>
      <c r="H21" s="24">
        <v>28.8</v>
      </c>
      <c r="I21" s="24">
        <v>55</v>
      </c>
      <c r="J21" s="24">
        <v>34</v>
      </c>
      <c r="K21" s="25">
        <v>-35.700000000000003</v>
      </c>
      <c r="L21" s="48">
        <v>-0.94199999999999995</v>
      </c>
      <c r="M21" s="25">
        <v>-46.68</v>
      </c>
      <c r="N21" s="25">
        <v>1.8</v>
      </c>
      <c r="O21" s="25">
        <v>7.2</v>
      </c>
      <c r="P21" s="27">
        <v>88686</v>
      </c>
      <c r="Q21" s="26">
        <v>0.13900000000000001</v>
      </c>
      <c r="R21" s="41">
        <v>15842</v>
      </c>
    </row>
    <row r="22" spans="1:18" s="53" customFormat="1">
      <c r="A22" s="25" t="s">
        <v>18</v>
      </c>
      <c r="B22" s="25" t="s">
        <v>22</v>
      </c>
      <c r="C22" s="25" t="s">
        <v>50</v>
      </c>
      <c r="D22" s="51" t="s">
        <v>12</v>
      </c>
      <c r="E22" s="46" t="s">
        <v>60</v>
      </c>
      <c r="F22" s="46" t="str">
        <f t="shared" si="0"/>
        <v>Toronto|Medium|ASHP|Propane |No measures</v>
      </c>
      <c r="G22" s="24">
        <v>-17.100000000000001</v>
      </c>
      <c r="H22" s="24">
        <v>28.8</v>
      </c>
      <c r="I22" s="24">
        <v>65</v>
      </c>
      <c r="J22" s="24">
        <v>40</v>
      </c>
      <c r="K22" s="25">
        <v>-42.2</v>
      </c>
      <c r="L22" s="48">
        <v>-0.94199999999999995</v>
      </c>
      <c r="M22" s="25">
        <v>-46.78</v>
      </c>
      <c r="N22" s="25">
        <v>1.8</v>
      </c>
      <c r="O22" s="25">
        <v>7.2</v>
      </c>
      <c r="P22" s="27">
        <v>104852</v>
      </c>
      <c r="Q22" s="26">
        <v>0.14000000000000001</v>
      </c>
      <c r="R22" s="41">
        <v>18715</v>
      </c>
    </row>
    <row r="23" spans="1:18" s="53" customFormat="1">
      <c r="A23" s="25" t="s">
        <v>18</v>
      </c>
      <c r="B23" s="6" t="s">
        <v>58</v>
      </c>
      <c r="C23" s="25" t="s">
        <v>50</v>
      </c>
      <c r="D23" s="51" t="s">
        <v>12</v>
      </c>
      <c r="E23" s="46" t="s">
        <v>60</v>
      </c>
      <c r="F23" s="46" t="str">
        <f t="shared" si="0"/>
        <v>Toronto|Poor |ASHP|Propane |No measures</v>
      </c>
      <c r="G23" s="24">
        <v>-17.100000000000001</v>
      </c>
      <c r="H23" s="24">
        <v>28.8</v>
      </c>
      <c r="I23" s="24">
        <v>75</v>
      </c>
      <c r="J23" s="24">
        <v>45</v>
      </c>
      <c r="K23" s="25">
        <v>-48.6</v>
      </c>
      <c r="L23" s="48">
        <v>-0.94199999999999995</v>
      </c>
      <c r="M23" s="25">
        <v>-47.3</v>
      </c>
      <c r="N23" s="25">
        <v>1.8</v>
      </c>
      <c r="O23" s="25">
        <v>7.2</v>
      </c>
      <c r="P23" s="27">
        <v>121251</v>
      </c>
      <c r="Q23" s="26">
        <v>0.14000000000000001</v>
      </c>
      <c r="R23" s="41">
        <v>21553</v>
      </c>
    </row>
    <row r="24" spans="1:18" s="53" customFormat="1">
      <c r="A24" s="25" t="s">
        <v>57</v>
      </c>
      <c r="B24" s="6" t="s">
        <v>55</v>
      </c>
      <c r="C24" s="25" t="s">
        <v>50</v>
      </c>
      <c r="D24" s="51" t="s">
        <v>12</v>
      </c>
      <c r="E24" s="46" t="s">
        <v>60</v>
      </c>
      <c r="F24" s="46" t="str">
        <f t="shared" si="0"/>
        <v>Kingston|Good|ASHP|Propane |No measures</v>
      </c>
      <c r="G24" s="24">
        <v>-19</v>
      </c>
      <c r="H24" s="24">
        <v>26.1</v>
      </c>
      <c r="I24" s="24">
        <v>58</v>
      </c>
      <c r="J24" s="24">
        <v>32</v>
      </c>
      <c r="K24" s="25">
        <v>-36.799999999999997</v>
      </c>
      <c r="L24" s="48">
        <v>-0.93300000000000005</v>
      </c>
      <c r="M24" s="25">
        <v>-42.85</v>
      </c>
      <c r="N24" s="25">
        <v>1.7</v>
      </c>
      <c r="O24" s="25">
        <v>7.5</v>
      </c>
      <c r="P24" s="27">
        <v>89843</v>
      </c>
      <c r="Q24" s="26">
        <v>0.13400000000000001</v>
      </c>
      <c r="R24" s="41">
        <v>16818</v>
      </c>
    </row>
    <row r="25" spans="1:18" s="53" customFormat="1">
      <c r="A25" s="25" t="s">
        <v>57</v>
      </c>
      <c r="B25" s="25" t="s">
        <v>22</v>
      </c>
      <c r="C25" s="25" t="s">
        <v>50</v>
      </c>
      <c r="D25" s="51" t="s">
        <v>12</v>
      </c>
      <c r="E25" s="46" t="s">
        <v>60</v>
      </c>
      <c r="F25" s="46" t="str">
        <f t="shared" si="0"/>
        <v>Kingston|Medium|ASHP|Propane |No measures</v>
      </c>
      <c r="G25" s="24">
        <v>-19</v>
      </c>
      <c r="H25" s="24">
        <v>26.1</v>
      </c>
      <c r="I25" s="24">
        <v>69</v>
      </c>
      <c r="J25" s="24">
        <v>37</v>
      </c>
      <c r="K25" s="25">
        <v>-43.6</v>
      </c>
      <c r="L25" s="48">
        <v>-0.94199999999999995</v>
      </c>
      <c r="M25" s="25">
        <v>-48.27</v>
      </c>
      <c r="N25" s="25">
        <v>1.8</v>
      </c>
      <c r="O25" s="25">
        <v>7.2</v>
      </c>
      <c r="P25" s="27">
        <v>109264</v>
      </c>
      <c r="Q25" s="26">
        <v>0.14000000000000001</v>
      </c>
      <c r="R25" s="41">
        <v>19399</v>
      </c>
    </row>
    <row r="26" spans="1:18" s="53" customFormat="1">
      <c r="A26" s="25" t="s">
        <v>57</v>
      </c>
      <c r="B26" s="6" t="s">
        <v>58</v>
      </c>
      <c r="C26" s="25" t="s">
        <v>50</v>
      </c>
      <c r="D26" s="51" t="s">
        <v>12</v>
      </c>
      <c r="E26" s="46" t="s">
        <v>60</v>
      </c>
      <c r="F26" s="46" t="str">
        <f t="shared" si="0"/>
        <v>Kingston|Poor |ASHP|Propane |No measures</v>
      </c>
      <c r="G26" s="24">
        <v>-19</v>
      </c>
      <c r="H26" s="24">
        <v>26.1</v>
      </c>
      <c r="I26" s="24">
        <v>80</v>
      </c>
      <c r="J26" s="24">
        <v>43</v>
      </c>
      <c r="K26" s="25">
        <v>-50.6</v>
      </c>
      <c r="L26" s="48">
        <v>-0.94199999999999995</v>
      </c>
      <c r="M26" s="25">
        <v>-48.24</v>
      </c>
      <c r="N26" s="25">
        <v>1.8</v>
      </c>
      <c r="O26" s="25">
        <v>7.2</v>
      </c>
      <c r="P26" s="27">
        <v>126666</v>
      </c>
      <c r="Q26" s="26">
        <v>0.14000000000000001</v>
      </c>
      <c r="R26" s="41">
        <v>22495</v>
      </c>
    </row>
    <row r="27" spans="1:18">
      <c r="A27" s="14" t="s">
        <v>54</v>
      </c>
      <c r="B27" s="6" t="s">
        <v>55</v>
      </c>
      <c r="C27" s="14" t="s">
        <v>14</v>
      </c>
      <c r="D27" s="14" t="s">
        <v>51</v>
      </c>
      <c r="E27" s="46" t="s">
        <v>60</v>
      </c>
      <c r="F27" s="46" t="str">
        <f t="shared" si="0"/>
        <v>Ottawa|Good|ASHP hybrid system|Natural Gas|No measures</v>
      </c>
      <c r="G27" s="22">
        <v>-21.8</v>
      </c>
      <c r="H27" s="22">
        <v>28.9</v>
      </c>
      <c r="I27" s="22">
        <v>60</v>
      </c>
      <c r="J27" s="22">
        <v>35</v>
      </c>
      <c r="K27" s="16">
        <v>-29.4</v>
      </c>
      <c r="L27" s="18">
        <v>-0.871</v>
      </c>
      <c r="M27" s="16">
        <v>308</v>
      </c>
      <c r="N27" s="16">
        <v>0.38</v>
      </c>
      <c r="O27" s="16">
        <v>26</v>
      </c>
      <c r="P27" s="17">
        <v>-46391</v>
      </c>
      <c r="Q27" s="19">
        <v>-4.2999999999999997E-2</v>
      </c>
      <c r="R27" s="42">
        <v>2870</v>
      </c>
    </row>
    <row r="28" spans="1:18">
      <c r="A28" s="14" t="s">
        <v>54</v>
      </c>
      <c r="B28" s="14" t="s">
        <v>22</v>
      </c>
      <c r="C28" s="14" t="s">
        <v>14</v>
      </c>
      <c r="D28" s="14" t="s">
        <v>51</v>
      </c>
      <c r="E28" s="46" t="s">
        <v>60</v>
      </c>
      <c r="F28" s="46" t="str">
        <f t="shared" si="0"/>
        <v>Ottawa|Medium|ASHP hybrid system|Natural Gas|No measures</v>
      </c>
      <c r="G28" s="22">
        <v>-21.8</v>
      </c>
      <c r="H28" s="22">
        <v>28.9</v>
      </c>
      <c r="I28" s="22">
        <v>70</v>
      </c>
      <c r="J28" s="22">
        <v>40</v>
      </c>
      <c r="K28" s="16">
        <v>-34.200000000000003</v>
      </c>
      <c r="L28" s="18">
        <v>-0.871</v>
      </c>
      <c r="M28" s="16">
        <v>307</v>
      </c>
      <c r="N28" s="16">
        <v>0.38</v>
      </c>
      <c r="O28" s="16">
        <v>26</v>
      </c>
      <c r="P28" s="17">
        <v>-53691</v>
      </c>
      <c r="Q28" s="19">
        <v>-4.2999999999999997E-2</v>
      </c>
      <c r="R28" s="42">
        <v>3320</v>
      </c>
    </row>
    <row r="29" spans="1:18">
      <c r="A29" s="14" t="s">
        <v>54</v>
      </c>
      <c r="B29" s="6" t="s">
        <v>58</v>
      </c>
      <c r="C29" s="14" t="s">
        <v>14</v>
      </c>
      <c r="D29" s="14" t="s">
        <v>51</v>
      </c>
      <c r="E29" s="46" t="s">
        <v>60</v>
      </c>
      <c r="F29" s="46" t="str">
        <f t="shared" si="0"/>
        <v>Ottawa|Poor |ASHP hybrid system|Natural Gas|No measures</v>
      </c>
      <c r="G29" s="22">
        <v>-21.8</v>
      </c>
      <c r="H29" s="22">
        <v>28.9</v>
      </c>
      <c r="I29" s="22">
        <v>84</v>
      </c>
      <c r="J29" s="22">
        <v>45</v>
      </c>
      <c r="K29" s="16">
        <v>-41.1</v>
      </c>
      <c r="L29" s="18">
        <v>-0.872</v>
      </c>
      <c r="M29" s="16">
        <v>306</v>
      </c>
      <c r="N29" s="16">
        <v>0.37</v>
      </c>
      <c r="O29" s="16">
        <v>26.2</v>
      </c>
      <c r="P29" s="17">
        <v>-63931</v>
      </c>
      <c r="Q29" s="19">
        <v>-4.4999999999999998E-2</v>
      </c>
      <c r="R29" s="42">
        <v>3875</v>
      </c>
    </row>
    <row r="30" spans="1:18">
      <c r="A30" s="14" t="s">
        <v>56</v>
      </c>
      <c r="B30" s="6" t="s">
        <v>55</v>
      </c>
      <c r="C30" s="14" t="s">
        <v>14</v>
      </c>
      <c r="D30" s="14" t="s">
        <v>51</v>
      </c>
      <c r="E30" s="46" t="s">
        <v>60</v>
      </c>
      <c r="F30" s="46" t="str">
        <f t="shared" si="0"/>
        <v>Thunder Bay|Good|ASHP hybrid system|Natural Gas|No measures</v>
      </c>
      <c r="G30" s="22">
        <v>-27</v>
      </c>
      <c r="H30" s="22">
        <v>27</v>
      </c>
      <c r="I30" s="22">
        <v>64</v>
      </c>
      <c r="J30" s="22">
        <v>32.5</v>
      </c>
      <c r="K30" s="16">
        <v>-33.6</v>
      </c>
      <c r="L30" s="18">
        <v>-0.876</v>
      </c>
      <c r="M30" s="16">
        <v>307</v>
      </c>
      <c r="N30" s="16">
        <v>0.3</v>
      </c>
      <c r="O30" s="16">
        <v>29.2</v>
      </c>
      <c r="P30" s="17">
        <v>-52951</v>
      </c>
      <c r="Q30" s="19">
        <v>-6.7000000000000004E-2</v>
      </c>
      <c r="R30" s="42">
        <v>2603</v>
      </c>
    </row>
    <row r="31" spans="1:18">
      <c r="A31" s="14" t="s">
        <v>56</v>
      </c>
      <c r="B31" s="14" t="s">
        <v>22</v>
      </c>
      <c r="C31" s="14" t="s">
        <v>14</v>
      </c>
      <c r="D31" s="14" t="s">
        <v>51</v>
      </c>
      <c r="E31" s="46" t="s">
        <v>60</v>
      </c>
      <c r="F31" s="46" t="str">
        <f t="shared" si="0"/>
        <v>Thunder Bay|Medium|ASHP hybrid system|Natural Gas|No measures</v>
      </c>
      <c r="G31" s="22">
        <v>-27</v>
      </c>
      <c r="H31" s="22">
        <v>27</v>
      </c>
      <c r="I31" s="22">
        <v>77</v>
      </c>
      <c r="J31" s="22">
        <v>38</v>
      </c>
      <c r="K31" s="16">
        <v>-40.4</v>
      </c>
      <c r="L31" s="18">
        <v>-0.876</v>
      </c>
      <c r="M31" s="16">
        <v>307</v>
      </c>
      <c r="N31" s="16">
        <v>0.3</v>
      </c>
      <c r="O31" s="16">
        <v>29.2</v>
      </c>
      <c r="P31" s="17">
        <v>-63361</v>
      </c>
      <c r="Q31" s="19">
        <v>-6.8000000000000005E-2</v>
      </c>
      <c r="R31" s="42">
        <v>3104</v>
      </c>
    </row>
    <row r="32" spans="1:18">
      <c r="A32" s="14" t="s">
        <v>56</v>
      </c>
      <c r="B32" s="6" t="s">
        <v>58</v>
      </c>
      <c r="C32" s="14" t="s">
        <v>14</v>
      </c>
      <c r="D32" s="14" t="s">
        <v>51</v>
      </c>
      <c r="E32" s="46" t="s">
        <v>60</v>
      </c>
      <c r="F32" s="46" t="str">
        <f t="shared" si="0"/>
        <v>Thunder Bay|Poor |ASHP hybrid system|Natural Gas|No measures</v>
      </c>
      <c r="G32" s="22">
        <v>-27</v>
      </c>
      <c r="H32" s="22">
        <v>27</v>
      </c>
      <c r="I32" s="22">
        <v>86</v>
      </c>
      <c r="J32" s="22">
        <v>43.5</v>
      </c>
      <c r="K32" s="16">
        <v>-45.2</v>
      </c>
      <c r="L32" s="18">
        <v>-0.876</v>
      </c>
      <c r="M32" s="16">
        <v>307</v>
      </c>
      <c r="N32" s="16">
        <v>0.3</v>
      </c>
      <c r="O32" s="16">
        <v>29.2</v>
      </c>
      <c r="P32" s="17">
        <v>-71083</v>
      </c>
      <c r="Q32" s="19">
        <v>-6.7000000000000004E-2</v>
      </c>
      <c r="R32" s="42">
        <v>3493</v>
      </c>
    </row>
    <row r="33" spans="1:18">
      <c r="A33" s="14" t="s">
        <v>18</v>
      </c>
      <c r="B33" s="6" t="s">
        <v>55</v>
      </c>
      <c r="C33" s="14" t="s">
        <v>14</v>
      </c>
      <c r="D33" s="14" t="s">
        <v>51</v>
      </c>
      <c r="E33" s="46" t="s">
        <v>60</v>
      </c>
      <c r="F33" s="46" t="str">
        <f t="shared" si="0"/>
        <v>Toronto|Good|ASHP hybrid system|Natural Gas|No measures</v>
      </c>
      <c r="G33" s="22">
        <v>-17.100000000000001</v>
      </c>
      <c r="H33" s="22">
        <v>28.8</v>
      </c>
      <c r="I33" s="22">
        <v>55</v>
      </c>
      <c r="J33" s="22">
        <v>34</v>
      </c>
      <c r="K33" s="16">
        <v>-27</v>
      </c>
      <c r="L33" s="18">
        <v>-0.871</v>
      </c>
      <c r="M33" s="16">
        <v>308</v>
      </c>
      <c r="N33" s="16">
        <v>0.39</v>
      </c>
      <c r="O33" s="16">
        <v>25.7</v>
      </c>
      <c r="P33" s="17">
        <v>-42720</v>
      </c>
      <c r="Q33" s="19">
        <v>-0.04</v>
      </c>
      <c r="R33" s="42">
        <v>2710</v>
      </c>
    </row>
    <row r="34" spans="1:18">
      <c r="A34" s="14" t="s">
        <v>18</v>
      </c>
      <c r="B34" s="14" t="s">
        <v>22</v>
      </c>
      <c r="C34" s="14" t="s">
        <v>14</v>
      </c>
      <c r="D34" s="14" t="s">
        <v>51</v>
      </c>
      <c r="E34" s="46" t="s">
        <v>60</v>
      </c>
      <c r="F34" s="46" t="str">
        <f t="shared" si="0"/>
        <v>Toronto|Medium|ASHP hybrid system|Natural Gas|No measures</v>
      </c>
      <c r="G34" s="22">
        <v>-17.100000000000001</v>
      </c>
      <c r="H34" s="22">
        <v>28.8</v>
      </c>
      <c r="I34" s="22">
        <v>65</v>
      </c>
      <c r="J34" s="22">
        <v>40</v>
      </c>
      <c r="K34" s="16">
        <v>-31.9</v>
      </c>
      <c r="L34" s="18">
        <v>-0.871</v>
      </c>
      <c r="M34" s="16">
        <v>308</v>
      </c>
      <c r="N34" s="16">
        <v>0.39</v>
      </c>
      <c r="O34" s="16">
        <v>25.7</v>
      </c>
      <c r="P34" s="17">
        <v>-50445</v>
      </c>
      <c r="Q34" s="19">
        <v>-4.1000000000000002E-2</v>
      </c>
      <c r="R34" s="42">
        <v>3196</v>
      </c>
    </row>
    <row r="35" spans="1:18">
      <c r="A35" s="14" t="s">
        <v>18</v>
      </c>
      <c r="B35" s="6" t="s">
        <v>58</v>
      </c>
      <c r="C35" s="14" t="s">
        <v>14</v>
      </c>
      <c r="D35" s="14" t="s">
        <v>51</v>
      </c>
      <c r="E35" s="46" t="s">
        <v>60</v>
      </c>
      <c r="F35" s="46" t="str">
        <f t="shared" ref="F35:F66" si="1">A35&amp;"|"&amp;B35&amp;"|"&amp;C35&amp;"|"&amp;D35&amp;"|"&amp;E35</f>
        <v>Toronto|Poor |ASHP hybrid system|Natural Gas|No measures</v>
      </c>
      <c r="G35" s="22">
        <v>-17.100000000000001</v>
      </c>
      <c r="H35" s="22">
        <v>28.8</v>
      </c>
      <c r="I35" s="22">
        <v>75</v>
      </c>
      <c r="J35" s="22">
        <v>45</v>
      </c>
      <c r="K35" s="16">
        <v>-36.799999999999997</v>
      </c>
      <c r="L35" s="18">
        <v>-0.871</v>
      </c>
      <c r="M35" s="16">
        <v>307</v>
      </c>
      <c r="N35" s="16">
        <v>0.38</v>
      </c>
      <c r="O35" s="16">
        <v>25.8</v>
      </c>
      <c r="P35" s="17">
        <v>-57938</v>
      </c>
      <c r="Q35" s="19">
        <v>-4.1000000000000002E-2</v>
      </c>
      <c r="R35" s="42">
        <v>3646</v>
      </c>
    </row>
    <row r="36" spans="1:18">
      <c r="A36" s="14" t="s">
        <v>57</v>
      </c>
      <c r="B36" s="6" t="s">
        <v>55</v>
      </c>
      <c r="C36" s="14" t="s">
        <v>14</v>
      </c>
      <c r="D36" s="14" t="s">
        <v>51</v>
      </c>
      <c r="E36" s="46" t="s">
        <v>60</v>
      </c>
      <c r="F36" s="46" t="str">
        <f t="shared" si="1"/>
        <v>Kingston|Good|ASHP hybrid system|Natural Gas|No measures</v>
      </c>
      <c r="G36" s="22">
        <v>-19</v>
      </c>
      <c r="H36" s="22">
        <v>26.1</v>
      </c>
      <c r="I36" s="22">
        <v>58</v>
      </c>
      <c r="J36" s="22">
        <v>32</v>
      </c>
      <c r="K36" s="16">
        <v>-28.3</v>
      </c>
      <c r="L36" s="18">
        <v>-0.88500000000000001</v>
      </c>
      <c r="M36" s="16">
        <v>302</v>
      </c>
      <c r="N36" s="16">
        <v>0.39</v>
      </c>
      <c r="O36" s="16">
        <v>25.2</v>
      </c>
      <c r="P36" s="17">
        <v>-42906</v>
      </c>
      <c r="Q36" s="19">
        <v>-3.9E-2</v>
      </c>
      <c r="R36" s="42">
        <v>2804</v>
      </c>
    </row>
    <row r="37" spans="1:18">
      <c r="A37" s="14" t="s">
        <v>57</v>
      </c>
      <c r="B37" s="14" t="s">
        <v>22</v>
      </c>
      <c r="C37" s="14" t="s">
        <v>14</v>
      </c>
      <c r="D37" s="14" t="s">
        <v>51</v>
      </c>
      <c r="E37" s="46" t="s">
        <v>60</v>
      </c>
      <c r="F37" s="46" t="str">
        <f t="shared" si="1"/>
        <v>Kingston|Medium|ASHP hybrid system|Natural Gas|No measures</v>
      </c>
      <c r="G37" s="22">
        <v>-19</v>
      </c>
      <c r="H37" s="22">
        <v>26.1</v>
      </c>
      <c r="I37" s="22">
        <v>69</v>
      </c>
      <c r="J37" s="22">
        <v>37</v>
      </c>
      <c r="K37" s="16">
        <v>-33.6</v>
      </c>
      <c r="L37" s="18">
        <v>-0.88600000000000001</v>
      </c>
      <c r="M37" s="16">
        <v>302</v>
      </c>
      <c r="N37" s="16">
        <v>0.39</v>
      </c>
      <c r="O37" s="16">
        <v>25.3</v>
      </c>
      <c r="P37" s="17">
        <v>-50871</v>
      </c>
      <c r="Q37" s="19">
        <v>-0.04</v>
      </c>
      <c r="R37" s="42">
        <v>3292</v>
      </c>
    </row>
    <row r="38" spans="1:18">
      <c r="A38" s="14" t="s">
        <v>57</v>
      </c>
      <c r="B38" s="6" t="s">
        <v>58</v>
      </c>
      <c r="C38" s="14" t="s">
        <v>14</v>
      </c>
      <c r="D38" s="14" t="s">
        <v>51</v>
      </c>
      <c r="E38" s="46" t="s">
        <v>60</v>
      </c>
      <c r="F38" s="46" t="str">
        <f t="shared" si="1"/>
        <v>Kingston|Poor |ASHP hybrid system|Natural Gas|No measures</v>
      </c>
      <c r="G38" s="22">
        <v>-19</v>
      </c>
      <c r="H38" s="22">
        <v>26.1</v>
      </c>
      <c r="I38" s="22">
        <v>80</v>
      </c>
      <c r="J38" s="22">
        <v>43</v>
      </c>
      <c r="K38" s="16">
        <v>-39</v>
      </c>
      <c r="L38" s="18">
        <v>-0.88600000000000001</v>
      </c>
      <c r="M38" s="16">
        <v>302</v>
      </c>
      <c r="N38" s="16">
        <v>0.39</v>
      </c>
      <c r="O38" s="16">
        <v>25.3</v>
      </c>
      <c r="P38" s="17">
        <v>-58997</v>
      </c>
      <c r="Q38" s="19">
        <v>-0.04</v>
      </c>
      <c r="R38" s="42">
        <v>3821</v>
      </c>
    </row>
    <row r="39" spans="1:18" s="53" customFormat="1">
      <c r="A39" s="30" t="s">
        <v>54</v>
      </c>
      <c r="B39" s="6" t="s">
        <v>55</v>
      </c>
      <c r="C39" s="30" t="s">
        <v>14</v>
      </c>
      <c r="D39" s="54" t="s">
        <v>12</v>
      </c>
      <c r="E39" s="46" t="s">
        <v>60</v>
      </c>
      <c r="F39" s="46" t="str">
        <f t="shared" si="1"/>
        <v>Ottawa|Good|ASHP hybrid system|Propane |No measures</v>
      </c>
      <c r="G39" s="29">
        <v>-21.8</v>
      </c>
      <c r="H39" s="29">
        <v>28.9</v>
      </c>
      <c r="I39" s="29">
        <v>60</v>
      </c>
      <c r="J39" s="29">
        <v>35</v>
      </c>
      <c r="K39" s="30">
        <v>-36.799999999999997</v>
      </c>
      <c r="L39" s="33">
        <v>-0.89400000000000002</v>
      </c>
      <c r="M39" s="30">
        <v>-182</v>
      </c>
      <c r="N39" s="30">
        <v>3</v>
      </c>
      <c r="O39" s="30">
        <v>4.3</v>
      </c>
      <c r="P39" s="32">
        <v>148616</v>
      </c>
      <c r="Q39" s="33">
        <v>0.245</v>
      </c>
      <c r="R39" s="43">
        <v>17311</v>
      </c>
    </row>
    <row r="40" spans="1:18" s="53" customFormat="1">
      <c r="A40" s="30" t="s">
        <v>54</v>
      </c>
      <c r="B40" s="30" t="s">
        <v>22</v>
      </c>
      <c r="C40" s="30" t="s">
        <v>14</v>
      </c>
      <c r="D40" s="54" t="s">
        <v>12</v>
      </c>
      <c r="E40" s="46" t="s">
        <v>60</v>
      </c>
      <c r="F40" s="46" t="str">
        <f t="shared" si="1"/>
        <v>Ottawa|Medium|ASHP hybrid system|Propane |No measures</v>
      </c>
      <c r="G40" s="29">
        <v>-21.8</v>
      </c>
      <c r="H40" s="29">
        <v>28.9</v>
      </c>
      <c r="I40" s="29">
        <v>70</v>
      </c>
      <c r="J40" s="29">
        <v>40</v>
      </c>
      <c r="K40" s="30">
        <v>-42.9</v>
      </c>
      <c r="L40" s="33">
        <v>-0.89500000000000002</v>
      </c>
      <c r="M40" s="30">
        <v>-182</v>
      </c>
      <c r="N40" s="30">
        <v>3</v>
      </c>
      <c r="O40" s="30">
        <v>4.3</v>
      </c>
      <c r="P40" s="32">
        <v>173378</v>
      </c>
      <c r="Q40" s="33">
        <v>0.246</v>
      </c>
      <c r="R40" s="43">
        <v>20164</v>
      </c>
    </row>
    <row r="41" spans="1:18" s="53" customFormat="1">
      <c r="A41" s="30" t="s">
        <v>54</v>
      </c>
      <c r="B41" s="6" t="s">
        <v>58</v>
      </c>
      <c r="C41" s="30" t="s">
        <v>14</v>
      </c>
      <c r="D41" s="54" t="s">
        <v>12</v>
      </c>
      <c r="E41" s="46" t="s">
        <v>60</v>
      </c>
      <c r="F41" s="46" t="str">
        <f t="shared" si="1"/>
        <v>Ottawa|Poor |ASHP hybrid system|Propane |No measures</v>
      </c>
      <c r="G41" s="29">
        <v>-21.8</v>
      </c>
      <c r="H41" s="29">
        <v>28.9</v>
      </c>
      <c r="I41" s="29">
        <v>84</v>
      </c>
      <c r="J41" s="29">
        <v>45</v>
      </c>
      <c r="K41" s="30">
        <v>-51.4</v>
      </c>
      <c r="L41" s="33">
        <v>-0.89400000000000002</v>
      </c>
      <c r="M41" s="30">
        <v>-184</v>
      </c>
      <c r="N41" s="30">
        <v>3.1</v>
      </c>
      <c r="O41" s="30">
        <v>4.2</v>
      </c>
      <c r="P41" s="32">
        <v>208998</v>
      </c>
      <c r="Q41" s="33">
        <v>0.25</v>
      </c>
      <c r="R41" s="43">
        <v>24092</v>
      </c>
    </row>
    <row r="42" spans="1:18" s="53" customFormat="1">
      <c r="A42" s="30" t="s">
        <v>56</v>
      </c>
      <c r="B42" s="6" t="s">
        <v>55</v>
      </c>
      <c r="C42" s="30" t="s">
        <v>14</v>
      </c>
      <c r="D42" s="54" t="s">
        <v>12</v>
      </c>
      <c r="E42" s="46" t="s">
        <v>60</v>
      </c>
      <c r="F42" s="46" t="str">
        <f t="shared" si="1"/>
        <v>Thunder Bay|Good|ASHP hybrid system|Propane |No measures</v>
      </c>
      <c r="G42" s="29">
        <v>-27</v>
      </c>
      <c r="H42" s="29">
        <v>27</v>
      </c>
      <c r="I42" s="29">
        <v>64</v>
      </c>
      <c r="J42" s="29">
        <v>32.5</v>
      </c>
      <c r="K42" s="30">
        <v>-42.2</v>
      </c>
      <c r="L42" s="33">
        <v>-0.89900000000000002</v>
      </c>
      <c r="M42" s="30">
        <v>-182</v>
      </c>
      <c r="N42" s="30">
        <v>3.2</v>
      </c>
      <c r="O42" s="30">
        <v>4</v>
      </c>
      <c r="P42" s="32">
        <v>170269</v>
      </c>
      <c r="Q42" s="33">
        <v>0.26500000000000001</v>
      </c>
      <c r="R42" s="43">
        <v>19174</v>
      </c>
    </row>
    <row r="43" spans="1:18" s="53" customFormat="1">
      <c r="A43" s="30" t="s">
        <v>56</v>
      </c>
      <c r="B43" s="30" t="s">
        <v>22</v>
      </c>
      <c r="C43" s="30" t="s">
        <v>14</v>
      </c>
      <c r="D43" s="54" t="s">
        <v>12</v>
      </c>
      <c r="E43" s="46" t="s">
        <v>60</v>
      </c>
      <c r="F43" s="46" t="str">
        <f t="shared" si="1"/>
        <v>Thunder Bay|Medium|ASHP hybrid system|Propane |No measures</v>
      </c>
      <c r="G43" s="29">
        <v>-27</v>
      </c>
      <c r="H43" s="29">
        <v>27</v>
      </c>
      <c r="I43" s="29">
        <v>77</v>
      </c>
      <c r="J43" s="29">
        <v>38</v>
      </c>
      <c r="K43" s="30">
        <v>-50.7</v>
      </c>
      <c r="L43" s="33">
        <v>-0.89800000000000002</v>
      </c>
      <c r="M43" s="30">
        <v>-184</v>
      </c>
      <c r="N43" s="30">
        <v>3.3</v>
      </c>
      <c r="O43" s="30">
        <v>3.9</v>
      </c>
      <c r="P43" s="32">
        <v>205789</v>
      </c>
      <c r="Q43" s="33">
        <v>0.26800000000000002</v>
      </c>
      <c r="R43" s="43">
        <v>23048</v>
      </c>
    </row>
    <row r="44" spans="1:18" s="53" customFormat="1">
      <c r="A44" s="30" t="s">
        <v>56</v>
      </c>
      <c r="B44" s="6" t="s">
        <v>58</v>
      </c>
      <c r="C44" s="30" t="s">
        <v>14</v>
      </c>
      <c r="D44" s="54" t="s">
        <v>12</v>
      </c>
      <c r="E44" s="46" t="s">
        <v>60</v>
      </c>
      <c r="F44" s="46" t="str">
        <f t="shared" si="1"/>
        <v>Thunder Bay|Poor |ASHP hybrid system|Propane |No measures</v>
      </c>
      <c r="G44" s="29">
        <v>-27</v>
      </c>
      <c r="H44" s="29">
        <v>27</v>
      </c>
      <c r="I44" s="29">
        <v>86</v>
      </c>
      <c r="J44" s="29">
        <v>43.5</v>
      </c>
      <c r="K44" s="30">
        <v>-56.6</v>
      </c>
      <c r="L44" s="33">
        <v>-0.89800000000000002</v>
      </c>
      <c r="M44" s="30">
        <v>-183</v>
      </c>
      <c r="N44" s="30">
        <v>3.3</v>
      </c>
      <c r="O44" s="30">
        <v>4</v>
      </c>
      <c r="P44" s="32">
        <v>229414</v>
      </c>
      <c r="Q44" s="33">
        <v>0.26600000000000001</v>
      </c>
      <c r="R44" s="43">
        <v>25767</v>
      </c>
    </row>
    <row r="45" spans="1:18" s="53" customFormat="1">
      <c r="A45" s="30" t="s">
        <v>18</v>
      </c>
      <c r="B45" s="6" t="s">
        <v>55</v>
      </c>
      <c r="C45" s="30" t="s">
        <v>14</v>
      </c>
      <c r="D45" s="54" t="s">
        <v>12</v>
      </c>
      <c r="E45" s="46" t="s">
        <v>60</v>
      </c>
      <c r="F45" s="46" t="str">
        <f t="shared" si="1"/>
        <v>Toronto|Good|ASHP hybrid system|Propane |No measures</v>
      </c>
      <c r="G45" s="29">
        <v>-17.100000000000001</v>
      </c>
      <c r="H45" s="29">
        <v>28.8</v>
      </c>
      <c r="I45" s="29">
        <v>55</v>
      </c>
      <c r="J45" s="29">
        <v>34</v>
      </c>
      <c r="K45" s="30">
        <v>-33.9</v>
      </c>
      <c r="L45" s="33">
        <v>-0.89400000000000002</v>
      </c>
      <c r="M45" s="30">
        <v>-181</v>
      </c>
      <c r="N45" s="30">
        <v>4.4000000000000004</v>
      </c>
      <c r="O45" s="30">
        <v>3</v>
      </c>
      <c r="P45" s="32">
        <v>136539</v>
      </c>
      <c r="Q45" s="33">
        <v>0.24199999999999999</v>
      </c>
      <c r="R45" s="43">
        <v>15997</v>
      </c>
    </row>
    <row r="46" spans="1:18" s="53" customFormat="1">
      <c r="A46" s="30" t="s">
        <v>18</v>
      </c>
      <c r="B46" s="30" t="s">
        <v>22</v>
      </c>
      <c r="C46" s="30" t="s">
        <v>14</v>
      </c>
      <c r="D46" s="54" t="s">
        <v>12</v>
      </c>
      <c r="E46" s="46" t="s">
        <v>60</v>
      </c>
      <c r="F46" s="46" t="str">
        <f t="shared" si="1"/>
        <v>Toronto|Medium|ASHP hybrid system|Propane |No measures</v>
      </c>
      <c r="G46" s="29">
        <v>-17.100000000000001</v>
      </c>
      <c r="H46" s="29">
        <v>28.8</v>
      </c>
      <c r="I46" s="29">
        <v>65</v>
      </c>
      <c r="J46" s="29">
        <v>40</v>
      </c>
      <c r="K46" s="30">
        <v>-40</v>
      </c>
      <c r="L46" s="33">
        <v>-0.89400000000000002</v>
      </c>
      <c r="M46" s="30">
        <v>-182</v>
      </c>
      <c r="N46" s="30">
        <v>4.3</v>
      </c>
      <c r="O46" s="30">
        <v>3</v>
      </c>
      <c r="P46" s="32">
        <v>161406</v>
      </c>
      <c r="Q46" s="33">
        <v>0.24199999999999999</v>
      </c>
      <c r="R46" s="43">
        <v>18899</v>
      </c>
    </row>
    <row r="47" spans="1:18" s="53" customFormat="1">
      <c r="A47" s="30" t="s">
        <v>18</v>
      </c>
      <c r="B47" s="6" t="s">
        <v>58</v>
      </c>
      <c r="C47" s="30" t="s">
        <v>14</v>
      </c>
      <c r="D47" s="54" t="s">
        <v>12</v>
      </c>
      <c r="E47" s="46" t="s">
        <v>60</v>
      </c>
      <c r="F47" s="46" t="str">
        <f t="shared" si="1"/>
        <v>Toronto|Poor |ASHP hybrid system|Propane |No measures</v>
      </c>
      <c r="G47" s="29">
        <v>-17.100000000000001</v>
      </c>
      <c r="H47" s="29">
        <v>28.8</v>
      </c>
      <c r="I47" s="29">
        <v>75</v>
      </c>
      <c r="J47" s="29">
        <v>45</v>
      </c>
      <c r="K47" s="30">
        <v>-46.2</v>
      </c>
      <c r="L47" s="33">
        <v>-0.89500000000000002</v>
      </c>
      <c r="M47" s="30">
        <v>-182</v>
      </c>
      <c r="N47" s="30">
        <v>4.3</v>
      </c>
      <c r="O47" s="30">
        <v>3</v>
      </c>
      <c r="P47" s="32">
        <v>186505</v>
      </c>
      <c r="Q47" s="33">
        <v>0.24399999999999999</v>
      </c>
      <c r="R47" s="43">
        <v>21765</v>
      </c>
    </row>
    <row r="48" spans="1:18" s="53" customFormat="1">
      <c r="A48" s="30" t="s">
        <v>57</v>
      </c>
      <c r="B48" s="6" t="s">
        <v>55</v>
      </c>
      <c r="C48" s="30" t="s">
        <v>14</v>
      </c>
      <c r="D48" s="54" t="s">
        <v>12</v>
      </c>
      <c r="E48" s="46" t="s">
        <v>60</v>
      </c>
      <c r="F48" s="46" t="str">
        <f t="shared" si="1"/>
        <v>Kingston|Good|ASHP hybrid system|Propane |No measures</v>
      </c>
      <c r="G48" s="29">
        <v>-19</v>
      </c>
      <c r="H48" s="29">
        <v>26.1</v>
      </c>
      <c r="I48" s="29">
        <v>58</v>
      </c>
      <c r="J48" s="29">
        <v>32</v>
      </c>
      <c r="K48" s="30">
        <v>-35.299999999999997</v>
      </c>
      <c r="L48" s="33">
        <v>-0.90700000000000003</v>
      </c>
      <c r="M48" s="30">
        <v>-178</v>
      </c>
      <c r="N48" s="30">
        <v>3</v>
      </c>
      <c r="O48" s="30">
        <v>4.3</v>
      </c>
      <c r="P48" s="32">
        <v>141161</v>
      </c>
      <c r="Q48" s="33">
        <v>0.245</v>
      </c>
      <c r="R48" s="43">
        <v>16461</v>
      </c>
    </row>
    <row r="49" spans="1:18" s="53" customFormat="1">
      <c r="A49" s="30" t="s">
        <v>57</v>
      </c>
      <c r="B49" s="30" t="s">
        <v>22</v>
      </c>
      <c r="C49" s="30" t="s">
        <v>14</v>
      </c>
      <c r="D49" s="54" t="s">
        <v>12</v>
      </c>
      <c r="E49" s="46" t="s">
        <v>60</v>
      </c>
      <c r="F49" s="46" t="str">
        <f t="shared" si="1"/>
        <v>Kingston|Medium|ASHP hybrid system|Propane |No measures</v>
      </c>
      <c r="G49" s="29">
        <v>-19</v>
      </c>
      <c r="H49" s="29">
        <v>26.1</v>
      </c>
      <c r="I49" s="29">
        <v>69</v>
      </c>
      <c r="J49" s="29">
        <v>37</v>
      </c>
      <c r="K49" s="30">
        <v>-48.7</v>
      </c>
      <c r="L49" s="33">
        <v>-0.90700000000000003</v>
      </c>
      <c r="M49" s="30">
        <v>-179</v>
      </c>
      <c r="N49" s="30">
        <v>3</v>
      </c>
      <c r="O49" s="30">
        <v>4.3</v>
      </c>
      <c r="P49" s="32">
        <v>194965</v>
      </c>
      <c r="Q49" s="31">
        <v>0.247</v>
      </c>
      <c r="R49" s="43">
        <v>16998</v>
      </c>
    </row>
    <row r="50" spans="1:18" s="53" customFormat="1">
      <c r="A50" s="30" t="s">
        <v>57</v>
      </c>
      <c r="B50" s="6" t="s">
        <v>58</v>
      </c>
      <c r="C50" s="30" t="s">
        <v>14</v>
      </c>
      <c r="D50" s="54" t="s">
        <v>12</v>
      </c>
      <c r="E50" s="46" t="s">
        <v>60</v>
      </c>
      <c r="F50" s="46" t="str">
        <f t="shared" si="1"/>
        <v>Kingston|Poor |ASHP hybrid system|Propane |No measures</v>
      </c>
      <c r="G50" s="29">
        <v>-19</v>
      </c>
      <c r="H50" s="29">
        <v>26.1</v>
      </c>
      <c r="I50" s="29">
        <v>80</v>
      </c>
      <c r="J50" s="29">
        <v>43</v>
      </c>
      <c r="K50" s="30">
        <v>-42</v>
      </c>
      <c r="L50" s="33">
        <v>-0.90600000000000003</v>
      </c>
      <c r="M50" s="30">
        <v>-180</v>
      </c>
      <c r="N50" s="30">
        <v>3</v>
      </c>
      <c r="O50" s="30">
        <v>4.3</v>
      </c>
      <c r="P50" s="32">
        <v>168346</v>
      </c>
      <c r="Q50" s="33">
        <v>0.247</v>
      </c>
      <c r="R50" s="43">
        <v>19541</v>
      </c>
    </row>
    <row r="51" spans="1:18">
      <c r="A51" s="6" t="s">
        <v>54</v>
      </c>
      <c r="B51" s="6" t="s">
        <v>55</v>
      </c>
      <c r="C51" s="6" t="s">
        <v>50</v>
      </c>
      <c r="D51" s="6" t="s">
        <v>51</v>
      </c>
      <c r="E51" s="46" t="s">
        <v>40</v>
      </c>
      <c r="F51" s="46" t="str">
        <f t="shared" si="1"/>
        <v>Ottawa|Good|ASHP|Natural Gas|Demand Control Ventilation</v>
      </c>
      <c r="G51" s="21">
        <v>-21.8</v>
      </c>
      <c r="H51" s="21">
        <v>28.9</v>
      </c>
      <c r="I51" s="21">
        <v>60</v>
      </c>
      <c r="J51" s="21">
        <v>35</v>
      </c>
      <c r="K51" s="7">
        <v>-32</v>
      </c>
      <c r="L51" s="8">
        <v>-0.94899999999999995</v>
      </c>
      <c r="M51" s="7">
        <v>284</v>
      </c>
      <c r="N51" s="7">
        <v>0.61</v>
      </c>
      <c r="O51" s="7">
        <v>18.899999999999999</v>
      </c>
      <c r="P51" s="12">
        <v>-41821</v>
      </c>
      <c r="Q51" s="10">
        <v>6.3E-3</v>
      </c>
      <c r="R51" s="40">
        <v>5681</v>
      </c>
    </row>
    <row r="52" spans="1:18">
      <c r="A52" s="6" t="s">
        <v>54</v>
      </c>
      <c r="B52" s="6" t="s">
        <v>22</v>
      </c>
      <c r="C52" s="6" t="s">
        <v>50</v>
      </c>
      <c r="D52" s="6" t="s">
        <v>51</v>
      </c>
      <c r="E52" s="46" t="s">
        <v>40</v>
      </c>
      <c r="F52" s="46" t="str">
        <f t="shared" si="1"/>
        <v>Ottawa|Medium|ASHP|Natural Gas|Demand Control Ventilation</v>
      </c>
      <c r="G52" s="21">
        <v>-21.8</v>
      </c>
      <c r="H52" s="21">
        <v>28.9</v>
      </c>
      <c r="I52" s="21">
        <v>70</v>
      </c>
      <c r="J52" s="21">
        <v>40</v>
      </c>
      <c r="K52" s="7">
        <v>-37.299999999999997</v>
      </c>
      <c r="L52" s="8">
        <v>-0.95</v>
      </c>
      <c r="M52" s="7">
        <v>278</v>
      </c>
      <c r="N52" s="7">
        <v>0.62</v>
      </c>
      <c r="O52" s="7">
        <v>18.5</v>
      </c>
      <c r="P52" s="12">
        <v>-46079</v>
      </c>
      <c r="Q52" s="10">
        <v>8.2000000000000007E-3</v>
      </c>
      <c r="R52" s="40">
        <v>6596</v>
      </c>
    </row>
    <row r="53" spans="1:18">
      <c r="A53" s="6" t="s">
        <v>54</v>
      </c>
      <c r="B53" s="6" t="s">
        <v>58</v>
      </c>
      <c r="C53" s="6" t="s">
        <v>50</v>
      </c>
      <c r="D53" s="6" t="s">
        <v>51</v>
      </c>
      <c r="E53" s="46" t="s">
        <v>40</v>
      </c>
      <c r="F53" s="46" t="str">
        <f t="shared" si="1"/>
        <v>Ottawa|Poor |ASHP|Natural Gas|Demand Control Ventilation</v>
      </c>
      <c r="G53" s="21">
        <v>-21.8</v>
      </c>
      <c r="H53" s="21">
        <v>28.9</v>
      </c>
      <c r="I53" s="21">
        <v>84</v>
      </c>
      <c r="J53" s="21">
        <v>45</v>
      </c>
      <c r="K53" s="7">
        <v>-44.7</v>
      </c>
      <c r="L53" s="8">
        <v>-0.95</v>
      </c>
      <c r="M53" s="7">
        <v>271</v>
      </c>
      <c r="N53" s="7">
        <v>0.63</v>
      </c>
      <c r="O53" s="7">
        <v>18.2</v>
      </c>
      <c r="P53" s="12">
        <v>-51838</v>
      </c>
      <c r="Q53" s="10">
        <v>9.9000000000000008E-3</v>
      </c>
      <c r="R53" s="40">
        <v>7800</v>
      </c>
    </row>
    <row r="54" spans="1:18">
      <c r="A54" s="6" t="s">
        <v>56</v>
      </c>
      <c r="B54" s="6" t="s">
        <v>55</v>
      </c>
      <c r="C54" s="6" t="s">
        <v>50</v>
      </c>
      <c r="D54" s="6" t="s">
        <v>51</v>
      </c>
      <c r="E54" s="46" t="s">
        <v>40</v>
      </c>
      <c r="F54" s="46" t="str">
        <f t="shared" si="1"/>
        <v>Thunder Bay|Good|ASHP|Natural Gas|Demand Control Ventilation</v>
      </c>
      <c r="G54" s="21">
        <v>-27</v>
      </c>
      <c r="H54" s="21">
        <v>27</v>
      </c>
      <c r="I54" s="21">
        <v>64</v>
      </c>
      <c r="J54" s="21">
        <v>32.5</v>
      </c>
      <c r="K54" s="7">
        <v>-36.6</v>
      </c>
      <c r="L54" s="8">
        <v>-0.95299999999999996</v>
      </c>
      <c r="M54" s="7">
        <v>277</v>
      </c>
      <c r="N54" s="7">
        <v>0.59</v>
      </c>
      <c r="O54" s="7">
        <v>19.100000000000001</v>
      </c>
      <c r="P54" s="12">
        <v>-44916</v>
      </c>
      <c r="Q54" s="10">
        <v>2.8999999999999998E-3</v>
      </c>
      <c r="R54" s="40">
        <v>5789</v>
      </c>
    </row>
    <row r="55" spans="1:18">
      <c r="A55" s="6" t="s">
        <v>56</v>
      </c>
      <c r="B55" s="6" t="s">
        <v>22</v>
      </c>
      <c r="C55" s="6" t="s">
        <v>50</v>
      </c>
      <c r="D55" s="6" t="s">
        <v>51</v>
      </c>
      <c r="E55" s="46" t="s">
        <v>40</v>
      </c>
      <c r="F55" s="46" t="str">
        <f t="shared" si="1"/>
        <v>Thunder Bay|Medium|ASHP|Natural Gas|Demand Control Ventilation</v>
      </c>
      <c r="G55" s="21">
        <v>-27</v>
      </c>
      <c r="H55" s="21">
        <v>27</v>
      </c>
      <c r="I55" s="21">
        <v>77</v>
      </c>
      <c r="J55" s="21">
        <v>38</v>
      </c>
      <c r="K55" s="7">
        <v>-44</v>
      </c>
      <c r="L55" s="8">
        <v>-0.95299999999999996</v>
      </c>
      <c r="M55" s="7">
        <v>270</v>
      </c>
      <c r="N55" s="7">
        <v>0.61</v>
      </c>
      <c r="O55" s="7">
        <v>18.600000000000001</v>
      </c>
      <c r="P55" s="12">
        <v>-50458</v>
      </c>
      <c r="Q55" s="10">
        <v>5.4000000000000003E-3</v>
      </c>
      <c r="R55" s="40">
        <v>6938</v>
      </c>
    </row>
    <row r="56" spans="1:18">
      <c r="A56" s="6" t="s">
        <v>56</v>
      </c>
      <c r="B56" s="6" t="s">
        <v>58</v>
      </c>
      <c r="C56" s="6" t="s">
        <v>50</v>
      </c>
      <c r="D56" s="6" t="s">
        <v>51</v>
      </c>
      <c r="E56" s="46" t="s">
        <v>40</v>
      </c>
      <c r="F56" s="46" t="str">
        <f t="shared" si="1"/>
        <v>Thunder Bay|Poor |ASHP|Natural Gas|Demand Control Ventilation</v>
      </c>
      <c r="G56" s="21">
        <v>-27</v>
      </c>
      <c r="H56" s="21">
        <v>27</v>
      </c>
      <c r="I56" s="21">
        <v>86</v>
      </c>
      <c r="J56" s="21">
        <v>43.5</v>
      </c>
      <c r="K56" s="7">
        <v>-49.1</v>
      </c>
      <c r="L56" s="8">
        <v>-0.95299999999999996</v>
      </c>
      <c r="M56" s="7">
        <v>267</v>
      </c>
      <c r="N56" s="7">
        <v>0.62</v>
      </c>
      <c r="O56" s="7">
        <v>18.399999999999999</v>
      </c>
      <c r="P56" s="12">
        <v>-54830</v>
      </c>
      <c r="Q56" s="10">
        <v>6.6E-3</v>
      </c>
      <c r="R56" s="40">
        <v>7775</v>
      </c>
    </row>
    <row r="57" spans="1:18">
      <c r="A57" s="6" t="s">
        <v>18</v>
      </c>
      <c r="B57" s="6" t="s">
        <v>55</v>
      </c>
      <c r="C57" s="6" t="s">
        <v>50</v>
      </c>
      <c r="D57" s="6" t="s">
        <v>51</v>
      </c>
      <c r="E57" s="46" t="s">
        <v>40</v>
      </c>
      <c r="F57" s="46" t="str">
        <f t="shared" si="1"/>
        <v>Toronto|Good|ASHP|Natural Gas|Demand Control Ventilation</v>
      </c>
      <c r="G57" s="21">
        <v>-17.100000000000001</v>
      </c>
      <c r="H57" s="21">
        <v>28.8</v>
      </c>
      <c r="I57" s="21">
        <v>55</v>
      </c>
      <c r="J57" s="21">
        <v>34</v>
      </c>
      <c r="K57" s="7">
        <v>-29.5</v>
      </c>
      <c r="L57" s="8">
        <v>-0.94899999999999995</v>
      </c>
      <c r="M57" s="7">
        <v>288</v>
      </c>
      <c r="N57" s="7">
        <v>0.61</v>
      </c>
      <c r="O57" s="7">
        <v>19.100000000000001</v>
      </c>
      <c r="P57" s="12">
        <v>-39760</v>
      </c>
      <c r="Q57" s="10">
        <v>5.7000000000000002E-3</v>
      </c>
      <c r="R57" s="40">
        <v>5302</v>
      </c>
    </row>
    <row r="58" spans="1:18">
      <c r="A58" s="6" t="s">
        <v>18</v>
      </c>
      <c r="B58" s="6" t="s">
        <v>22</v>
      </c>
      <c r="C58" s="6" t="s">
        <v>50</v>
      </c>
      <c r="D58" s="6" t="s">
        <v>51</v>
      </c>
      <c r="E58" s="46" t="s">
        <v>40</v>
      </c>
      <c r="F58" s="46" t="str">
        <f t="shared" si="1"/>
        <v>Toronto|Medium|ASHP|Natural Gas|Demand Control Ventilation</v>
      </c>
      <c r="G58" s="21">
        <v>-17.100000000000001</v>
      </c>
      <c r="H58" s="21">
        <v>28.8</v>
      </c>
      <c r="I58" s="21">
        <v>65</v>
      </c>
      <c r="J58" s="21">
        <v>40</v>
      </c>
      <c r="K58" s="7">
        <v>-34.799999999999997</v>
      </c>
      <c r="L58" s="8">
        <v>-0.94899999999999995</v>
      </c>
      <c r="M58" s="7">
        <v>280</v>
      </c>
      <c r="N58" s="7">
        <v>0.62</v>
      </c>
      <c r="O58" s="7">
        <v>18.600000000000001</v>
      </c>
      <c r="P58" s="12">
        <v>-44008</v>
      </c>
      <c r="Q58" s="10">
        <v>8.0999999999999996E-3</v>
      </c>
      <c r="R58" s="40">
        <v>6269</v>
      </c>
    </row>
    <row r="59" spans="1:18">
      <c r="A59" s="6" t="s">
        <v>18</v>
      </c>
      <c r="B59" s="6" t="s">
        <v>58</v>
      </c>
      <c r="C59" s="6" t="s">
        <v>50</v>
      </c>
      <c r="D59" s="6" t="s">
        <v>51</v>
      </c>
      <c r="E59" s="46" t="s">
        <v>40</v>
      </c>
      <c r="F59" s="46" t="str">
        <f t="shared" si="1"/>
        <v>Toronto|Poor |ASHP|Natural Gas|Demand Control Ventilation</v>
      </c>
      <c r="G59" s="21">
        <v>-17.100000000000001</v>
      </c>
      <c r="H59" s="21">
        <v>28.8</v>
      </c>
      <c r="I59" s="21">
        <v>75</v>
      </c>
      <c r="J59" s="21">
        <v>45</v>
      </c>
      <c r="K59" s="7">
        <v>-40.1</v>
      </c>
      <c r="L59" s="8">
        <v>-0.94899999999999995</v>
      </c>
      <c r="M59" s="7">
        <v>-275</v>
      </c>
      <c r="N59" s="7">
        <v>0.63</v>
      </c>
      <c r="O59" s="7">
        <v>18.3</v>
      </c>
      <c r="P59" s="12">
        <v>-48137</v>
      </c>
      <c r="Q59" s="10">
        <v>9.7999999999999997E-3</v>
      </c>
      <c r="R59" s="40">
        <v>7178</v>
      </c>
    </row>
    <row r="60" spans="1:18">
      <c r="A60" s="6" t="s">
        <v>57</v>
      </c>
      <c r="B60" s="6" t="s">
        <v>55</v>
      </c>
      <c r="C60" s="6" t="s">
        <v>50</v>
      </c>
      <c r="D60" s="6" t="s">
        <v>51</v>
      </c>
      <c r="E60" s="46" t="s">
        <v>40</v>
      </c>
      <c r="F60" s="46" t="str">
        <f t="shared" si="1"/>
        <v>Kingston|Good|ASHP|Natural Gas|Demand Control Ventilation</v>
      </c>
      <c r="G60" s="21">
        <v>-19</v>
      </c>
      <c r="H60" s="21">
        <v>26.1</v>
      </c>
      <c r="I60" s="21">
        <v>58</v>
      </c>
      <c r="J60" s="21">
        <v>32</v>
      </c>
      <c r="K60" s="7">
        <v>-30.4</v>
      </c>
      <c r="L60" s="8">
        <v>-0.94599999999999995</v>
      </c>
      <c r="M60" s="6">
        <v>286</v>
      </c>
      <c r="N60" s="6">
        <v>0.64</v>
      </c>
      <c r="O60" s="6">
        <v>18.5</v>
      </c>
      <c r="P60" s="9">
        <v>-40316</v>
      </c>
      <c r="Q60" s="10">
        <v>1.0999999999999999E-2</v>
      </c>
      <c r="R60" s="39">
        <v>6020</v>
      </c>
    </row>
    <row r="61" spans="1:18">
      <c r="A61" s="6" t="s">
        <v>57</v>
      </c>
      <c r="B61" s="6" t="s">
        <v>22</v>
      </c>
      <c r="C61" s="6" t="s">
        <v>50</v>
      </c>
      <c r="D61" s="6" t="s">
        <v>51</v>
      </c>
      <c r="E61" s="46" t="s">
        <v>40</v>
      </c>
      <c r="F61" s="46" t="str">
        <f t="shared" si="1"/>
        <v>Kingston|Medium|ASHP|Natural Gas|Demand Control Ventilation</v>
      </c>
      <c r="G61" s="21">
        <v>-19</v>
      </c>
      <c r="H61" s="21">
        <v>26.1</v>
      </c>
      <c r="I61" s="21">
        <v>69</v>
      </c>
      <c r="J61" s="21">
        <v>37</v>
      </c>
      <c r="K61" s="7">
        <v>-36</v>
      </c>
      <c r="L61" s="8">
        <v>-0.94899999999999995</v>
      </c>
      <c r="M61" s="7">
        <v>275</v>
      </c>
      <c r="N61" s="7">
        <v>0.63</v>
      </c>
      <c r="O61" s="7">
        <v>18.3</v>
      </c>
      <c r="P61" s="9">
        <v>-43516</v>
      </c>
      <c r="Q61" s="11">
        <v>0.01</v>
      </c>
      <c r="R61" s="40">
        <v>6512</v>
      </c>
    </row>
    <row r="62" spans="1:18">
      <c r="A62" s="6" t="s">
        <v>57</v>
      </c>
      <c r="B62" s="6" t="s">
        <v>58</v>
      </c>
      <c r="C62" s="6" t="s">
        <v>50</v>
      </c>
      <c r="D62" s="6" t="s">
        <v>51</v>
      </c>
      <c r="E62" s="46" t="s">
        <v>40</v>
      </c>
      <c r="F62" s="46" t="str">
        <f t="shared" si="1"/>
        <v>Kingston|Poor |ASHP|Natural Gas|Demand Control Ventilation</v>
      </c>
      <c r="G62" s="21">
        <v>-19</v>
      </c>
      <c r="H62" s="21">
        <v>26.1</v>
      </c>
      <c r="I62" s="21">
        <v>80</v>
      </c>
      <c r="J62" s="21">
        <v>43</v>
      </c>
      <c r="K62" s="7">
        <v>-41.8</v>
      </c>
      <c r="L62" s="8">
        <v>-0.94899999999999995</v>
      </c>
      <c r="M62" s="7">
        <v>270</v>
      </c>
      <c r="N62" s="7">
        <v>0.65</v>
      </c>
      <c r="O62" s="7">
        <v>18</v>
      </c>
      <c r="P62" s="12">
        <v>-47954</v>
      </c>
      <c r="Q62" s="11">
        <v>1.2E-2</v>
      </c>
      <c r="R62" s="40">
        <v>7554</v>
      </c>
    </row>
    <row r="63" spans="1:18" s="53" customFormat="1">
      <c r="A63" s="25" t="s">
        <v>54</v>
      </c>
      <c r="B63" s="6" t="s">
        <v>55</v>
      </c>
      <c r="C63" s="25" t="s">
        <v>50</v>
      </c>
      <c r="D63" s="51" t="s">
        <v>12</v>
      </c>
      <c r="E63" s="52" t="s">
        <v>40</v>
      </c>
      <c r="F63" s="46" t="str">
        <f t="shared" si="1"/>
        <v>Ottawa|Good|ASHP|Propane |Demand Control Ventilation</v>
      </c>
      <c r="G63" s="24">
        <v>-21.8</v>
      </c>
      <c r="H63" s="24">
        <v>28.9</v>
      </c>
      <c r="I63" s="24">
        <v>60</v>
      </c>
      <c r="J63" s="24">
        <v>35</v>
      </c>
      <c r="K63" s="25">
        <v>-39.4</v>
      </c>
      <c r="L63" s="48">
        <v>-0.95899999999999996</v>
      </c>
      <c r="M63" s="25">
        <v>-168</v>
      </c>
      <c r="N63" s="25">
        <v>2.4</v>
      </c>
      <c r="O63" s="25">
        <v>5.3</v>
      </c>
      <c r="P63" s="27">
        <v>152935</v>
      </c>
      <c r="Q63" s="26">
        <v>0.19600000000000001</v>
      </c>
      <c r="R63" s="41">
        <v>20120</v>
      </c>
    </row>
    <row r="64" spans="1:18" s="53" customFormat="1">
      <c r="A64" s="25" t="s">
        <v>54</v>
      </c>
      <c r="B64" s="25" t="s">
        <v>22</v>
      </c>
      <c r="C64" s="25" t="s">
        <v>50</v>
      </c>
      <c r="D64" s="51" t="s">
        <v>12</v>
      </c>
      <c r="E64" s="52" t="s">
        <v>40</v>
      </c>
      <c r="F64" s="46" t="str">
        <f t="shared" si="1"/>
        <v>Ottawa|Medium|ASHP|Propane |Demand Control Ventilation</v>
      </c>
      <c r="G64" s="24">
        <v>-21.8</v>
      </c>
      <c r="H64" s="24">
        <v>28.9</v>
      </c>
      <c r="I64" s="24">
        <v>70</v>
      </c>
      <c r="J64" s="24">
        <v>40</v>
      </c>
      <c r="K64" s="25">
        <v>-46</v>
      </c>
      <c r="L64" s="48">
        <v>-0.95899999999999996</v>
      </c>
      <c r="M64" s="25">
        <v>-174</v>
      </c>
      <c r="N64" s="25">
        <v>2.5</v>
      </c>
      <c r="O64" s="25">
        <v>5.2</v>
      </c>
      <c r="P64" s="27">
        <v>181275</v>
      </c>
      <c r="Q64" s="26">
        <v>0.20200000000000001</v>
      </c>
      <c r="R64" s="41">
        <v>23442</v>
      </c>
    </row>
    <row r="65" spans="1:18" s="53" customFormat="1">
      <c r="A65" s="25" t="s">
        <v>54</v>
      </c>
      <c r="B65" s="6" t="s">
        <v>58</v>
      </c>
      <c r="C65" s="25" t="s">
        <v>50</v>
      </c>
      <c r="D65" s="51" t="s">
        <v>12</v>
      </c>
      <c r="E65" s="52" t="s">
        <v>40</v>
      </c>
      <c r="F65" s="46" t="str">
        <f t="shared" si="1"/>
        <v>Ottawa|Poor |ASHP|Propane |Demand Control Ventilation</v>
      </c>
      <c r="G65" s="24">
        <v>-21.8</v>
      </c>
      <c r="H65" s="24">
        <v>28.9</v>
      </c>
      <c r="I65" s="24">
        <v>84</v>
      </c>
      <c r="J65" s="24">
        <v>45</v>
      </c>
      <c r="K65" s="25">
        <v>-55.2</v>
      </c>
      <c r="L65" s="48">
        <v>-0.95899999999999996</v>
      </c>
      <c r="M65" s="25">
        <v>-180</v>
      </c>
      <c r="N65" s="25">
        <v>2.6</v>
      </c>
      <c r="O65" s="25">
        <v>5.0999999999999996</v>
      </c>
      <c r="P65" s="27">
        <v>221134</v>
      </c>
      <c r="Q65" s="26">
        <v>0.20799999999999999</v>
      </c>
      <c r="R65" s="41">
        <v>28015</v>
      </c>
    </row>
    <row r="66" spans="1:18" s="53" customFormat="1">
      <c r="A66" s="25" t="s">
        <v>56</v>
      </c>
      <c r="B66" s="6" t="s">
        <v>55</v>
      </c>
      <c r="C66" s="25" t="s">
        <v>50</v>
      </c>
      <c r="D66" s="51" t="s">
        <v>12</v>
      </c>
      <c r="E66" s="52" t="s">
        <v>40</v>
      </c>
      <c r="F66" s="46" t="str">
        <f t="shared" si="1"/>
        <v>Thunder Bay|Good|ASHP|Propane |Demand Control Ventilation</v>
      </c>
      <c r="G66" s="24">
        <v>-27</v>
      </c>
      <c r="H66" s="24">
        <v>27</v>
      </c>
      <c r="I66" s="24">
        <v>64</v>
      </c>
      <c r="J66" s="24">
        <v>32.5</v>
      </c>
      <c r="K66" s="25">
        <v>-45.1</v>
      </c>
      <c r="L66" s="48">
        <v>-0.96099999999999997</v>
      </c>
      <c r="M66" s="25">
        <v>-175</v>
      </c>
      <c r="N66" s="25">
        <v>2.6</v>
      </c>
      <c r="O66" s="25">
        <v>4.9000000000000004</v>
      </c>
      <c r="P66" s="27">
        <v>178628</v>
      </c>
      <c r="Q66" s="26">
        <v>0.21299999999999999</v>
      </c>
      <c r="R66" s="41">
        <v>22365</v>
      </c>
    </row>
    <row r="67" spans="1:18" s="53" customFormat="1">
      <c r="A67" s="25" t="s">
        <v>56</v>
      </c>
      <c r="B67" s="25" t="s">
        <v>22</v>
      </c>
      <c r="C67" s="25" t="s">
        <v>50</v>
      </c>
      <c r="D67" s="51" t="s">
        <v>12</v>
      </c>
      <c r="E67" s="52" t="s">
        <v>40</v>
      </c>
      <c r="F67" s="46" t="str">
        <f t="shared" ref="F67:F98" si="2">A67&amp;"|"&amp;B67&amp;"|"&amp;C67&amp;"|"&amp;D67&amp;"|"&amp;E67</f>
        <v>Thunder Bay|Medium|ASHP|Propane |Demand Control Ventilation</v>
      </c>
      <c r="G67" s="24">
        <v>-27</v>
      </c>
      <c r="H67" s="24">
        <v>27</v>
      </c>
      <c r="I67" s="24">
        <v>77</v>
      </c>
      <c r="J67" s="24">
        <v>38</v>
      </c>
      <c r="K67" s="25">
        <v>-54.2</v>
      </c>
      <c r="L67" s="48">
        <v>-0.96099999999999997</v>
      </c>
      <c r="M67" s="25">
        <v>-181</v>
      </c>
      <c r="N67" s="25">
        <v>2.7</v>
      </c>
      <c r="O67" s="25">
        <v>4.8</v>
      </c>
      <c r="P67" s="27">
        <v>218474</v>
      </c>
      <c r="Q67" s="26">
        <v>0.22</v>
      </c>
      <c r="R67" s="41">
        <v>26880</v>
      </c>
    </row>
    <row r="68" spans="1:18" s="53" customFormat="1">
      <c r="A68" s="25" t="s">
        <v>56</v>
      </c>
      <c r="B68" s="6" t="s">
        <v>58</v>
      </c>
      <c r="C68" s="25" t="s">
        <v>50</v>
      </c>
      <c r="D68" s="51" t="s">
        <v>12</v>
      </c>
      <c r="E68" s="52" t="s">
        <v>40</v>
      </c>
      <c r="F68" s="46" t="str">
        <f t="shared" si="2"/>
        <v>Thunder Bay|Poor |ASHP|Propane |Demand Control Ventilation</v>
      </c>
      <c r="G68" s="24">
        <v>-27</v>
      </c>
      <c r="H68" s="24">
        <v>27</v>
      </c>
      <c r="I68" s="24">
        <v>86</v>
      </c>
      <c r="J68" s="24">
        <v>43.5</v>
      </c>
      <c r="K68" s="25">
        <v>-60.6</v>
      </c>
      <c r="L68" s="48">
        <v>-0.96099999999999997</v>
      </c>
      <c r="M68" s="25">
        <v>-183</v>
      </c>
      <c r="N68" s="25">
        <v>2.7</v>
      </c>
      <c r="O68" s="25">
        <v>4.8</v>
      </c>
      <c r="P68" s="27">
        <v>245634</v>
      </c>
      <c r="Q68" s="26">
        <v>0.222</v>
      </c>
      <c r="R68" s="41">
        <v>30048</v>
      </c>
    </row>
    <row r="69" spans="1:18" s="53" customFormat="1">
      <c r="A69" s="25" t="s">
        <v>18</v>
      </c>
      <c r="B69" s="6" t="s">
        <v>55</v>
      </c>
      <c r="C69" s="25" t="s">
        <v>50</v>
      </c>
      <c r="D69" s="51" t="s">
        <v>12</v>
      </c>
      <c r="E69" s="52" t="s">
        <v>40</v>
      </c>
      <c r="F69" s="46" t="str">
        <f t="shared" si="2"/>
        <v>Toronto|Good|ASHP|Propane |Demand Control Ventilation</v>
      </c>
      <c r="G69" s="24">
        <v>-17.100000000000001</v>
      </c>
      <c r="H69" s="24">
        <v>28.8</v>
      </c>
      <c r="I69" s="24">
        <v>55</v>
      </c>
      <c r="J69" s="24">
        <v>34</v>
      </c>
      <c r="K69" s="25">
        <v>-36.299999999999997</v>
      </c>
      <c r="L69" s="48">
        <v>-0.95799999999999996</v>
      </c>
      <c r="M69" s="25">
        <v>-165</v>
      </c>
      <c r="N69" s="25">
        <v>2.4</v>
      </c>
      <c r="O69" s="25">
        <v>5.4</v>
      </c>
      <c r="P69" s="27">
        <v>139463</v>
      </c>
      <c r="Q69" s="26">
        <v>0.193</v>
      </c>
      <c r="R69" s="41">
        <v>18589</v>
      </c>
    </row>
    <row r="70" spans="1:18" s="53" customFormat="1">
      <c r="A70" s="25" t="s">
        <v>18</v>
      </c>
      <c r="B70" s="25" t="s">
        <v>22</v>
      </c>
      <c r="C70" s="25" t="s">
        <v>50</v>
      </c>
      <c r="D70" s="51" t="s">
        <v>12</v>
      </c>
      <c r="E70" s="52" t="s">
        <v>40</v>
      </c>
      <c r="F70" s="46" t="str">
        <f t="shared" si="2"/>
        <v>Toronto|Medium|ASHP|Propane |Demand Control Ventilation</v>
      </c>
      <c r="G70" s="24">
        <v>-17.100000000000001</v>
      </c>
      <c r="H70" s="24">
        <v>28.8</v>
      </c>
      <c r="I70" s="24">
        <v>65</v>
      </c>
      <c r="J70" s="24">
        <v>40</v>
      </c>
      <c r="K70" s="25">
        <v>-42.9</v>
      </c>
      <c r="L70" s="48">
        <v>-0.95799999999999996</v>
      </c>
      <c r="M70" s="25">
        <v>-171</v>
      </c>
      <c r="N70" s="25">
        <v>2.4</v>
      </c>
      <c r="O70" s="25">
        <v>5.3</v>
      </c>
      <c r="P70" s="27">
        <v>167822</v>
      </c>
      <c r="Q70" s="26">
        <v>0.19800000000000001</v>
      </c>
      <c r="R70" s="41">
        <v>21962</v>
      </c>
    </row>
    <row r="71" spans="1:18" s="53" customFormat="1">
      <c r="A71" s="25" t="s">
        <v>18</v>
      </c>
      <c r="B71" s="6" t="s">
        <v>58</v>
      </c>
      <c r="C71" s="25" t="s">
        <v>50</v>
      </c>
      <c r="D71" s="51" t="s">
        <v>12</v>
      </c>
      <c r="E71" s="52" t="s">
        <v>40</v>
      </c>
      <c r="F71" s="46" t="str">
        <f t="shared" si="2"/>
        <v>Toronto|Poor |ASHP|Propane |Demand Control Ventilation</v>
      </c>
      <c r="G71" s="24">
        <v>-17.100000000000001</v>
      </c>
      <c r="H71" s="24">
        <v>28.8</v>
      </c>
      <c r="I71" s="24">
        <v>75</v>
      </c>
      <c r="J71" s="24">
        <v>45</v>
      </c>
      <c r="K71" s="25">
        <v>-52.9</v>
      </c>
      <c r="L71" s="48">
        <v>-0.96099999999999997</v>
      </c>
      <c r="M71" s="25">
        <v>-176</v>
      </c>
      <c r="N71" s="25">
        <v>2.6</v>
      </c>
      <c r="O71" s="25">
        <v>5</v>
      </c>
      <c r="P71" s="27">
        <v>209867</v>
      </c>
      <c r="Q71" s="26">
        <v>0.21199999999999999</v>
      </c>
      <c r="R71" s="41">
        <v>26381</v>
      </c>
    </row>
    <row r="72" spans="1:18" s="53" customFormat="1">
      <c r="A72" s="25" t="s">
        <v>57</v>
      </c>
      <c r="B72" s="6" t="s">
        <v>55</v>
      </c>
      <c r="C72" s="25" t="s">
        <v>50</v>
      </c>
      <c r="D72" s="51" t="s">
        <v>12</v>
      </c>
      <c r="E72" s="52" t="s">
        <v>40</v>
      </c>
      <c r="F72" s="46" t="str">
        <f t="shared" si="2"/>
        <v>Kingston|Good|ASHP|Propane |Demand Control Ventilation</v>
      </c>
      <c r="G72" s="24">
        <v>-19</v>
      </c>
      <c r="H72" s="24">
        <v>26.1</v>
      </c>
      <c r="I72" s="24">
        <v>58</v>
      </c>
      <c r="J72" s="24">
        <v>32</v>
      </c>
      <c r="K72" s="25">
        <v>-37.4</v>
      </c>
      <c r="L72" s="48">
        <v>-0.95599999999999996</v>
      </c>
      <c r="M72" s="25">
        <v>-166</v>
      </c>
      <c r="N72" s="25">
        <v>2.2999999999999998</v>
      </c>
      <c r="O72" s="25">
        <v>5.6</v>
      </c>
      <c r="P72" s="27">
        <v>144213</v>
      </c>
      <c r="Q72" s="26">
        <v>0.186</v>
      </c>
      <c r="R72" s="41">
        <v>19678</v>
      </c>
    </row>
    <row r="73" spans="1:18" s="53" customFormat="1">
      <c r="A73" s="25" t="s">
        <v>57</v>
      </c>
      <c r="B73" s="25" t="s">
        <v>22</v>
      </c>
      <c r="C73" s="25" t="s">
        <v>50</v>
      </c>
      <c r="D73" s="51" t="s">
        <v>12</v>
      </c>
      <c r="E73" s="52" t="s">
        <v>40</v>
      </c>
      <c r="F73" s="46" t="str">
        <f t="shared" si="2"/>
        <v>Kingston|Medium|ASHP|Propane |Demand Control Ventilation</v>
      </c>
      <c r="G73" s="24">
        <v>-19</v>
      </c>
      <c r="H73" s="24">
        <v>26.1</v>
      </c>
      <c r="I73" s="24">
        <v>69</v>
      </c>
      <c r="J73" s="24">
        <v>37</v>
      </c>
      <c r="K73" s="25">
        <v>-44.4</v>
      </c>
      <c r="L73" s="48">
        <v>-0.95799999999999996</v>
      </c>
      <c r="M73" s="25">
        <v>-175</v>
      </c>
      <c r="N73" s="25">
        <v>2.5</v>
      </c>
      <c r="O73" s="25">
        <v>5.2</v>
      </c>
      <c r="P73" s="27">
        <v>175701</v>
      </c>
      <c r="Q73" s="26">
        <v>0.20100000000000001</v>
      </c>
      <c r="R73" s="41">
        <v>22760</v>
      </c>
    </row>
    <row r="74" spans="1:18" s="53" customFormat="1">
      <c r="A74" s="25" t="s">
        <v>57</v>
      </c>
      <c r="B74" s="6" t="s">
        <v>58</v>
      </c>
      <c r="C74" s="25" t="s">
        <v>50</v>
      </c>
      <c r="D74" s="51" t="s">
        <v>12</v>
      </c>
      <c r="E74" s="52" t="s">
        <v>40</v>
      </c>
      <c r="F74" s="46" t="str">
        <f t="shared" si="2"/>
        <v>Kingston|Poor |ASHP|Propane |Demand Control Ventilation</v>
      </c>
      <c r="G74" s="24">
        <v>-19</v>
      </c>
      <c r="H74" s="24">
        <v>26.1</v>
      </c>
      <c r="I74" s="24">
        <v>80</v>
      </c>
      <c r="J74" s="24">
        <v>43</v>
      </c>
      <c r="K74" s="25">
        <v>-51.5</v>
      </c>
      <c r="L74" s="48">
        <v>-0.95799999999999996</v>
      </c>
      <c r="M74" s="25">
        <v>-179</v>
      </c>
      <c r="N74" s="25">
        <v>2.5</v>
      </c>
      <c r="O74" s="25">
        <v>5.0999999999999996</v>
      </c>
      <c r="P74" s="27">
        <v>206092</v>
      </c>
      <c r="Q74" s="26">
        <v>0.20499999999999999</v>
      </c>
      <c r="R74" s="41">
        <v>26393</v>
      </c>
    </row>
    <row r="75" spans="1:18">
      <c r="A75" s="14" t="s">
        <v>54</v>
      </c>
      <c r="B75" s="6" t="s">
        <v>55</v>
      </c>
      <c r="C75" s="14" t="s">
        <v>14</v>
      </c>
      <c r="D75" s="14" t="s">
        <v>51</v>
      </c>
      <c r="E75" s="46" t="s">
        <v>40</v>
      </c>
      <c r="F75" s="46" t="str">
        <f t="shared" si="2"/>
        <v>Ottawa|Good|ASHP hybrid system|Natural Gas|Demand Control Ventilation</v>
      </c>
      <c r="G75" s="22">
        <v>-21.8</v>
      </c>
      <c r="H75" s="22">
        <v>28.9</v>
      </c>
      <c r="I75" s="22">
        <v>60</v>
      </c>
      <c r="J75" s="22">
        <v>35</v>
      </c>
      <c r="K75" s="16">
        <v>-30.6</v>
      </c>
      <c r="L75" s="18">
        <v>-0.90900000000000003</v>
      </c>
      <c r="M75" s="16">
        <v>186</v>
      </c>
      <c r="N75" s="16">
        <v>0.92</v>
      </c>
      <c r="O75" s="16">
        <v>12.7</v>
      </c>
      <c r="P75" s="17">
        <v>-5710</v>
      </c>
      <c r="Q75" s="19">
        <v>0.05</v>
      </c>
      <c r="R75" s="42">
        <v>5799</v>
      </c>
    </row>
    <row r="76" spans="1:18">
      <c r="A76" s="14" t="s">
        <v>54</v>
      </c>
      <c r="B76" s="14" t="s">
        <v>22</v>
      </c>
      <c r="C76" s="14" t="s">
        <v>14</v>
      </c>
      <c r="D76" s="14" t="s">
        <v>51</v>
      </c>
      <c r="E76" s="46" t="s">
        <v>40</v>
      </c>
      <c r="F76" s="46" t="str">
        <f t="shared" si="2"/>
        <v>Ottawa|Medium|ASHP hybrid system|Natural Gas|Demand Control Ventilation</v>
      </c>
      <c r="G76" s="22">
        <v>-21.8</v>
      </c>
      <c r="H76" s="22">
        <v>28.9</v>
      </c>
      <c r="I76" s="22">
        <v>70</v>
      </c>
      <c r="J76" s="22">
        <v>40</v>
      </c>
      <c r="K76" s="16">
        <v>-35.700000000000003</v>
      </c>
      <c r="L76" s="18">
        <v>-0.90900000000000003</v>
      </c>
      <c r="M76" s="16">
        <v>180</v>
      </c>
      <c r="N76" s="16">
        <v>0.95</v>
      </c>
      <c r="O76" s="16">
        <v>12.3</v>
      </c>
      <c r="P76" s="17">
        <v>-3988</v>
      </c>
      <c r="Q76" s="19">
        <v>5.3999999999999999E-2</v>
      </c>
      <c r="R76" s="42">
        <v>6733</v>
      </c>
    </row>
    <row r="77" spans="1:18">
      <c r="A77" s="14" t="s">
        <v>54</v>
      </c>
      <c r="B77" s="6" t="s">
        <v>58</v>
      </c>
      <c r="C77" s="14" t="s">
        <v>14</v>
      </c>
      <c r="D77" s="14" t="s">
        <v>51</v>
      </c>
      <c r="E77" s="46" t="s">
        <v>40</v>
      </c>
      <c r="F77" s="46" t="str">
        <f t="shared" si="2"/>
        <v>Ottawa|Poor |ASHP hybrid system|Natural Gas|Demand Control Ventilation</v>
      </c>
      <c r="G77" s="22">
        <v>-21.8</v>
      </c>
      <c r="H77" s="22">
        <v>28.9</v>
      </c>
      <c r="I77" s="22">
        <v>84</v>
      </c>
      <c r="J77" s="22">
        <v>45</v>
      </c>
      <c r="K77" s="16">
        <v>-42.8</v>
      </c>
      <c r="L77" s="18">
        <v>-0.90900000000000003</v>
      </c>
      <c r="M77" s="16">
        <v>140</v>
      </c>
      <c r="N77" s="16">
        <v>1.2</v>
      </c>
      <c r="O77" s="16">
        <v>9.8000000000000007</v>
      </c>
      <c r="P77" s="17">
        <v>-988</v>
      </c>
      <c r="Q77" s="19">
        <v>5.8999999999999997E-2</v>
      </c>
      <c r="R77" s="42">
        <v>7966</v>
      </c>
    </row>
    <row r="78" spans="1:18">
      <c r="A78" s="14" t="s">
        <v>56</v>
      </c>
      <c r="B78" s="6" t="s">
        <v>55</v>
      </c>
      <c r="C78" s="14" t="s">
        <v>14</v>
      </c>
      <c r="D78" s="14" t="s">
        <v>51</v>
      </c>
      <c r="E78" s="46" t="s">
        <v>40</v>
      </c>
      <c r="F78" s="46" t="str">
        <f t="shared" si="2"/>
        <v>Thunder Bay|Good|ASHP hybrid system|Natural Gas|Demand Control Ventilation</v>
      </c>
      <c r="G78" s="22">
        <v>-27</v>
      </c>
      <c r="H78" s="22">
        <v>27</v>
      </c>
      <c r="I78" s="22">
        <v>64</v>
      </c>
      <c r="J78" s="22">
        <v>32.5</v>
      </c>
      <c r="K78" s="16">
        <v>-35</v>
      </c>
      <c r="L78" s="18">
        <v>-0.91300000000000003</v>
      </c>
      <c r="M78" s="16">
        <v>186</v>
      </c>
      <c r="N78" s="16">
        <v>0.92</v>
      </c>
      <c r="O78" s="16">
        <v>12.5</v>
      </c>
      <c r="P78" s="17">
        <v>-6254</v>
      </c>
      <c r="Q78" s="19">
        <v>4.9000000000000002E-2</v>
      </c>
      <c r="R78" s="42">
        <v>5920</v>
      </c>
    </row>
    <row r="79" spans="1:18">
      <c r="A79" s="14" t="s">
        <v>56</v>
      </c>
      <c r="B79" s="14" t="s">
        <v>22</v>
      </c>
      <c r="C79" s="14" t="s">
        <v>14</v>
      </c>
      <c r="D79" s="14" t="s">
        <v>51</v>
      </c>
      <c r="E79" s="46" t="s">
        <v>40</v>
      </c>
      <c r="F79" s="46" t="str">
        <f t="shared" si="2"/>
        <v>Thunder Bay|Medium|ASHP hybrid system|Natural Gas|Demand Control Ventilation</v>
      </c>
      <c r="G79" s="22">
        <v>-27</v>
      </c>
      <c r="H79" s="22">
        <v>27</v>
      </c>
      <c r="I79" s="22">
        <v>77</v>
      </c>
      <c r="J79" s="22">
        <v>38</v>
      </c>
      <c r="K79" s="16">
        <v>-42.1</v>
      </c>
      <c r="L79" s="18">
        <v>-0.91300000000000003</v>
      </c>
      <c r="M79" s="16">
        <v>178</v>
      </c>
      <c r="N79" s="16">
        <v>0.95</v>
      </c>
      <c r="O79" s="16">
        <v>12</v>
      </c>
      <c r="P79" s="17">
        <v>-3960</v>
      </c>
      <c r="Q79" s="19">
        <v>5.3999999999999999E-2</v>
      </c>
      <c r="R79" s="42">
        <v>7095</v>
      </c>
    </row>
    <row r="80" spans="1:18">
      <c r="A80" s="14" t="s">
        <v>56</v>
      </c>
      <c r="B80" s="6" t="s">
        <v>58</v>
      </c>
      <c r="C80" s="14" t="s">
        <v>14</v>
      </c>
      <c r="D80" s="14" t="s">
        <v>51</v>
      </c>
      <c r="E80" s="46" t="s">
        <v>40</v>
      </c>
      <c r="F80" s="46" t="str">
        <f t="shared" si="2"/>
        <v>Thunder Bay|Poor |ASHP hybrid system|Natural Gas|Demand Control Ventilation</v>
      </c>
      <c r="G80" s="22">
        <v>-27</v>
      </c>
      <c r="H80" s="22">
        <v>27</v>
      </c>
      <c r="I80" s="22">
        <v>86</v>
      </c>
      <c r="J80" s="22">
        <v>43.5</v>
      </c>
      <c r="K80" s="16">
        <v>-47.1</v>
      </c>
      <c r="L80" s="18">
        <v>-0.91300000000000003</v>
      </c>
      <c r="M80" s="16">
        <v>175</v>
      </c>
      <c r="N80" s="16">
        <v>0.97</v>
      </c>
      <c r="O80" s="16">
        <v>11.8</v>
      </c>
      <c r="P80" s="17">
        <v>-2968</v>
      </c>
      <c r="Q80" s="19">
        <v>5.6000000000000001E-2</v>
      </c>
      <c r="R80" s="42">
        <v>7950</v>
      </c>
    </row>
    <row r="81" spans="1:18">
      <c r="A81" s="14" t="s">
        <v>18</v>
      </c>
      <c r="B81" s="6" t="s">
        <v>55</v>
      </c>
      <c r="C81" s="14" t="s">
        <v>14</v>
      </c>
      <c r="D81" s="14" t="s">
        <v>51</v>
      </c>
      <c r="E81" s="46" t="s">
        <v>40</v>
      </c>
      <c r="F81" s="46" t="str">
        <f t="shared" si="2"/>
        <v>Toronto|Good|ASHP hybrid system|Natural Gas|Demand Control Ventilation</v>
      </c>
      <c r="G81" s="22">
        <v>-17.100000000000001</v>
      </c>
      <c r="H81" s="22">
        <v>28.8</v>
      </c>
      <c r="I81" s="22">
        <v>55</v>
      </c>
      <c r="J81" s="22">
        <v>34</v>
      </c>
      <c r="K81" s="16">
        <v>-28.2</v>
      </c>
      <c r="L81" s="18">
        <v>-0.90900000000000003</v>
      </c>
      <c r="M81" s="16">
        <v>190</v>
      </c>
      <c r="N81" s="16">
        <v>0.91</v>
      </c>
      <c r="O81" s="16">
        <v>12.9</v>
      </c>
      <c r="P81" s="17">
        <v>-6583</v>
      </c>
      <c r="Q81" s="19">
        <v>4.8000000000000001E-2</v>
      </c>
      <c r="R81" s="42">
        <v>5409</v>
      </c>
    </row>
    <row r="82" spans="1:18">
      <c r="A82" s="14" t="s">
        <v>18</v>
      </c>
      <c r="B82" s="14" t="s">
        <v>22</v>
      </c>
      <c r="C82" s="14" t="s">
        <v>14</v>
      </c>
      <c r="D82" s="14" t="s">
        <v>51</v>
      </c>
      <c r="E82" s="46" t="s">
        <v>40</v>
      </c>
      <c r="F82" s="46" t="str">
        <f t="shared" si="2"/>
        <v>Toronto|Medium|ASHP hybrid system|Natural Gas|Demand Control Ventilation</v>
      </c>
      <c r="G82" s="22">
        <v>-17.100000000000001</v>
      </c>
      <c r="H82" s="22">
        <v>28.8</v>
      </c>
      <c r="I82" s="22">
        <v>65</v>
      </c>
      <c r="J82" s="22">
        <v>40</v>
      </c>
      <c r="K82" s="16">
        <v>-33.299999999999997</v>
      </c>
      <c r="L82" s="18">
        <v>-0.90900000000000003</v>
      </c>
      <c r="M82" s="16">
        <v>183</v>
      </c>
      <c r="N82" s="16">
        <v>0.94</v>
      </c>
      <c r="O82" s="16">
        <v>12.5</v>
      </c>
      <c r="P82" s="17">
        <v>-4882</v>
      </c>
      <c r="Q82" s="19">
        <v>5.1999999999999998E-2</v>
      </c>
      <c r="R82" s="42">
        <v>6386</v>
      </c>
    </row>
    <row r="83" spans="1:18">
      <c r="A83" s="14" t="s">
        <v>18</v>
      </c>
      <c r="B83" s="6" t="s">
        <v>58</v>
      </c>
      <c r="C83" s="14" t="s">
        <v>14</v>
      </c>
      <c r="D83" s="14" t="s">
        <v>51</v>
      </c>
      <c r="E83" s="46" t="s">
        <v>40</v>
      </c>
      <c r="F83" s="46" t="str">
        <f t="shared" si="2"/>
        <v>Toronto|Poor |ASHP hybrid system|Natural Gas|Demand Control Ventilation</v>
      </c>
      <c r="G83" s="22">
        <v>-17.100000000000001</v>
      </c>
      <c r="H83" s="22">
        <v>28.8</v>
      </c>
      <c r="I83" s="22">
        <v>75</v>
      </c>
      <c r="J83" s="22">
        <v>45</v>
      </c>
      <c r="K83" s="16">
        <v>-38.4</v>
      </c>
      <c r="L83" s="18">
        <v>-0.90900000000000003</v>
      </c>
      <c r="M83" s="16">
        <v>177</v>
      </c>
      <c r="N83" s="16">
        <v>0.97</v>
      </c>
      <c r="O83" s="16">
        <v>12.1</v>
      </c>
      <c r="P83" s="17">
        <v>-2980</v>
      </c>
      <c r="Q83" s="19">
        <v>5.6000000000000001E-2</v>
      </c>
      <c r="R83" s="42">
        <v>7324</v>
      </c>
    </row>
    <row r="84" spans="1:18">
      <c r="A84" s="14" t="s">
        <v>57</v>
      </c>
      <c r="B84" s="6" t="s">
        <v>55</v>
      </c>
      <c r="C84" s="14" t="s">
        <v>14</v>
      </c>
      <c r="D84" s="14" t="s">
        <v>51</v>
      </c>
      <c r="E84" s="46" t="s">
        <v>40</v>
      </c>
      <c r="F84" s="46" t="str">
        <f t="shared" si="2"/>
        <v>Kingston|Good|ASHP hybrid system|Natural Gas|Demand Control Ventilation</v>
      </c>
      <c r="G84" s="22">
        <v>-19</v>
      </c>
      <c r="H84" s="22">
        <v>26.1</v>
      </c>
      <c r="I84" s="22">
        <v>58</v>
      </c>
      <c r="J84" s="22">
        <v>32</v>
      </c>
      <c r="K84" s="16">
        <v>-29.3</v>
      </c>
      <c r="L84" s="18">
        <v>-0.91900000000000004</v>
      </c>
      <c r="M84" s="16">
        <v>185</v>
      </c>
      <c r="N84" s="16">
        <v>0.93</v>
      </c>
      <c r="O84" s="16">
        <v>12.6</v>
      </c>
      <c r="P84" s="17">
        <v>-4885</v>
      </c>
      <c r="Q84" s="19">
        <v>5.0999999999999997E-2</v>
      </c>
      <c r="R84" s="42">
        <v>5595</v>
      </c>
    </row>
    <row r="85" spans="1:18">
      <c r="A85" s="14" t="s">
        <v>57</v>
      </c>
      <c r="B85" s="14" t="s">
        <v>22</v>
      </c>
      <c r="C85" s="14" t="s">
        <v>14</v>
      </c>
      <c r="D85" s="14" t="s">
        <v>51</v>
      </c>
      <c r="E85" s="46" t="s">
        <v>40</v>
      </c>
      <c r="F85" s="46" t="str">
        <f t="shared" si="2"/>
        <v>Kingston|Medium|ASHP hybrid system|Natural Gas|Demand Control Ventilation</v>
      </c>
      <c r="G85" s="22">
        <v>-19</v>
      </c>
      <c r="H85" s="22">
        <v>26.1</v>
      </c>
      <c r="I85" s="22">
        <v>69</v>
      </c>
      <c r="J85" s="22">
        <v>37</v>
      </c>
      <c r="K85" s="16">
        <v>-34.9</v>
      </c>
      <c r="L85" s="18">
        <v>-0.91900000000000004</v>
      </c>
      <c r="M85" s="16">
        <v>177</v>
      </c>
      <c r="N85" s="16">
        <v>0.97</v>
      </c>
      <c r="O85" s="16">
        <v>12.1</v>
      </c>
      <c r="P85" s="17">
        <v>-2680</v>
      </c>
      <c r="Q85" s="19">
        <v>5.6000000000000001E-2</v>
      </c>
      <c r="R85" s="42">
        <v>6609</v>
      </c>
    </row>
    <row r="86" spans="1:18">
      <c r="A86" s="14" t="s">
        <v>57</v>
      </c>
      <c r="B86" s="6" t="s">
        <v>58</v>
      </c>
      <c r="C86" s="14" t="s">
        <v>14</v>
      </c>
      <c r="D86" s="14" t="s">
        <v>51</v>
      </c>
      <c r="E86" s="46" t="s">
        <v>40</v>
      </c>
      <c r="F86" s="46" t="str">
        <f t="shared" si="2"/>
        <v>Kingston|Poor |ASHP hybrid system|Natural Gas|Demand Control Ventilation</v>
      </c>
      <c r="G86" s="22">
        <v>-19</v>
      </c>
      <c r="H86" s="22">
        <v>26.1</v>
      </c>
      <c r="I86" s="22">
        <v>80</v>
      </c>
      <c r="J86" s="22">
        <v>43</v>
      </c>
      <c r="K86" s="16">
        <v>-40.4</v>
      </c>
      <c r="L86" s="18">
        <v>-0.91900000000000004</v>
      </c>
      <c r="M86" s="16">
        <v>171</v>
      </c>
      <c r="N86" s="16">
        <v>0.99</v>
      </c>
      <c r="O86" s="16">
        <v>11.8</v>
      </c>
      <c r="P86" s="17">
        <v>-563</v>
      </c>
      <c r="Q86" s="19">
        <v>5.8999999999999997E-2</v>
      </c>
      <c r="R86" s="42">
        <v>7668</v>
      </c>
    </row>
    <row r="87" spans="1:18" s="53" customFormat="1">
      <c r="A87" s="30" t="s">
        <v>54</v>
      </c>
      <c r="B87" s="6" t="s">
        <v>55</v>
      </c>
      <c r="C87" s="30" t="s">
        <v>14</v>
      </c>
      <c r="D87" s="54" t="s">
        <v>12</v>
      </c>
      <c r="E87" s="52" t="s">
        <v>40</v>
      </c>
      <c r="F87" s="46" t="str">
        <f t="shared" si="2"/>
        <v>Ottawa|Good|ASHP hybrid system|Propane |Demand Control Ventilation</v>
      </c>
      <c r="G87" s="29">
        <v>-21.8</v>
      </c>
      <c r="H87" s="29">
        <v>28.9</v>
      </c>
      <c r="I87" s="29">
        <v>60</v>
      </c>
      <c r="J87" s="29">
        <v>35</v>
      </c>
      <c r="K87" s="30">
        <v>-38</v>
      </c>
      <c r="L87" s="33">
        <v>-0.92500000000000004</v>
      </c>
      <c r="M87" s="30">
        <v>-263</v>
      </c>
      <c r="N87" s="30">
        <v>3.6</v>
      </c>
      <c r="O87" s="30">
        <v>3.6</v>
      </c>
      <c r="P87" s="32">
        <v>189054</v>
      </c>
      <c r="Q87" s="33">
        <v>0.29099999999999998</v>
      </c>
      <c r="R87" s="43">
        <v>20238</v>
      </c>
    </row>
    <row r="88" spans="1:18" s="53" customFormat="1">
      <c r="A88" s="30" t="s">
        <v>54</v>
      </c>
      <c r="B88" s="30" t="s">
        <v>22</v>
      </c>
      <c r="C88" s="30" t="s">
        <v>14</v>
      </c>
      <c r="D88" s="54" t="s">
        <v>12</v>
      </c>
      <c r="E88" s="52" t="s">
        <v>40</v>
      </c>
      <c r="F88" s="46" t="str">
        <f t="shared" si="2"/>
        <v>Ottawa|Medium|ASHP hybrid system|Propane |Demand Control Ventilation</v>
      </c>
      <c r="G88" s="29">
        <v>-21.8</v>
      </c>
      <c r="H88" s="29">
        <v>28.9</v>
      </c>
      <c r="I88" s="29">
        <v>70</v>
      </c>
      <c r="J88" s="29">
        <v>40</v>
      </c>
      <c r="K88" s="30">
        <v>-44.4</v>
      </c>
      <c r="L88" s="33">
        <v>-0.92500000000000004</v>
      </c>
      <c r="M88" s="30">
        <v>-269</v>
      </c>
      <c r="N88" s="30">
        <v>3.7</v>
      </c>
      <c r="O88" s="30">
        <v>3.5</v>
      </c>
      <c r="P88" s="32">
        <v>223385</v>
      </c>
      <c r="Q88" s="33">
        <v>0.30099999999999999</v>
      </c>
      <c r="R88" s="43">
        <v>23580</v>
      </c>
    </row>
    <row r="89" spans="1:18" s="53" customFormat="1">
      <c r="A89" s="30" t="s">
        <v>54</v>
      </c>
      <c r="B89" s="6" t="s">
        <v>58</v>
      </c>
      <c r="C89" s="30" t="s">
        <v>14</v>
      </c>
      <c r="D89" s="54" t="s">
        <v>12</v>
      </c>
      <c r="E89" s="52" t="s">
        <v>40</v>
      </c>
      <c r="F89" s="46" t="str">
        <f t="shared" si="2"/>
        <v>Ottawa|Poor |ASHP hybrid system|Propane |Demand Control Ventilation</v>
      </c>
      <c r="G89" s="29">
        <v>-21.8</v>
      </c>
      <c r="H89" s="29">
        <v>28.9</v>
      </c>
      <c r="I89" s="29">
        <v>84</v>
      </c>
      <c r="J89" s="29">
        <v>45</v>
      </c>
      <c r="K89" s="30">
        <v>-53.2</v>
      </c>
      <c r="L89" s="33">
        <v>-0.92600000000000005</v>
      </c>
      <c r="M89" s="30">
        <v>-275</v>
      </c>
      <c r="N89" s="30">
        <v>3.9</v>
      </c>
      <c r="O89" s="30">
        <v>3.3</v>
      </c>
      <c r="P89" s="32">
        <v>271709</v>
      </c>
      <c r="Q89" s="33">
        <v>0.317</v>
      </c>
      <c r="R89" s="43">
        <v>28180</v>
      </c>
    </row>
    <row r="90" spans="1:18" s="53" customFormat="1">
      <c r="A90" s="30" t="s">
        <v>18</v>
      </c>
      <c r="B90" s="6" t="s">
        <v>55</v>
      </c>
      <c r="C90" s="30" t="s">
        <v>14</v>
      </c>
      <c r="D90" s="54" t="s">
        <v>12</v>
      </c>
      <c r="E90" s="52" t="s">
        <v>40</v>
      </c>
      <c r="F90" s="46" t="str">
        <f t="shared" si="2"/>
        <v>Toronto|Good|ASHP hybrid system|Propane |Demand Control Ventilation</v>
      </c>
      <c r="G90" s="29">
        <v>-17.100000000000001</v>
      </c>
      <c r="H90" s="29">
        <v>28.8</v>
      </c>
      <c r="I90" s="29">
        <v>55</v>
      </c>
      <c r="J90" s="29">
        <v>34</v>
      </c>
      <c r="K90" s="30">
        <v>-35</v>
      </c>
      <c r="L90" s="33">
        <v>-0.92500000000000004</v>
      </c>
      <c r="M90" s="30">
        <v>-259</v>
      </c>
      <c r="N90" s="30">
        <v>3.5</v>
      </c>
      <c r="O90" s="30">
        <v>3.7</v>
      </c>
      <c r="P90" s="32">
        <v>172639</v>
      </c>
      <c r="Q90" s="33">
        <v>0.28199999999999997</v>
      </c>
      <c r="R90" s="43">
        <v>18696</v>
      </c>
    </row>
    <row r="91" spans="1:18" s="53" customFormat="1">
      <c r="A91" s="30" t="s">
        <v>18</v>
      </c>
      <c r="B91" s="30" t="s">
        <v>22</v>
      </c>
      <c r="C91" s="30" t="s">
        <v>14</v>
      </c>
      <c r="D91" s="54" t="s">
        <v>12</v>
      </c>
      <c r="E91" s="52" t="s">
        <v>40</v>
      </c>
      <c r="F91" s="46" t="str">
        <f t="shared" si="2"/>
        <v>Toronto|Medium|ASHP hybrid system|Propane |Demand Control Ventilation</v>
      </c>
      <c r="G91" s="29">
        <v>-17.100000000000001</v>
      </c>
      <c r="H91" s="29">
        <v>28.8</v>
      </c>
      <c r="I91" s="29">
        <v>65</v>
      </c>
      <c r="J91" s="29">
        <v>40</v>
      </c>
      <c r="K91" s="30">
        <v>-41.5</v>
      </c>
      <c r="L91" s="33">
        <v>-0.92500000000000004</v>
      </c>
      <c r="M91" s="30">
        <v>-264</v>
      </c>
      <c r="N91" s="30">
        <v>3.5</v>
      </c>
      <c r="O91" s="30">
        <v>3.7</v>
      </c>
      <c r="P91" s="32">
        <v>206229</v>
      </c>
      <c r="Q91" s="33">
        <v>0.28299999999999997</v>
      </c>
      <c r="R91" s="43">
        <v>22282</v>
      </c>
    </row>
    <row r="92" spans="1:18" s="53" customFormat="1">
      <c r="A92" s="30" t="s">
        <v>18</v>
      </c>
      <c r="B92" s="6" t="s">
        <v>58</v>
      </c>
      <c r="C92" s="30" t="s">
        <v>14</v>
      </c>
      <c r="D92" s="54" t="s">
        <v>12</v>
      </c>
      <c r="E92" s="52" t="s">
        <v>40</v>
      </c>
      <c r="F92" s="46" t="str">
        <f t="shared" si="2"/>
        <v>Toronto|Poor |ASHP hybrid system|Propane |Demand Control Ventilation</v>
      </c>
      <c r="G92" s="29">
        <v>-17.100000000000001</v>
      </c>
      <c r="H92" s="29">
        <v>28.8</v>
      </c>
      <c r="I92" s="29">
        <v>75</v>
      </c>
      <c r="J92" s="29">
        <v>45</v>
      </c>
      <c r="K92" s="30">
        <v>-47.8</v>
      </c>
      <c r="L92" s="33">
        <v>-0.92500000000000004</v>
      </c>
      <c r="M92" s="30">
        <v>-271</v>
      </c>
      <c r="N92" s="30">
        <v>3.7</v>
      </c>
      <c r="O92" s="30">
        <v>3.5</v>
      </c>
      <c r="P92" s="32">
        <v>241463</v>
      </c>
      <c r="Q92" s="33">
        <v>0.30299999999999999</v>
      </c>
      <c r="R92" s="43">
        <v>25443</v>
      </c>
    </row>
    <row r="93" spans="1:18" s="53" customFormat="1">
      <c r="A93" s="30" t="s">
        <v>56</v>
      </c>
      <c r="B93" s="6" t="s">
        <v>55</v>
      </c>
      <c r="C93" s="30" t="s">
        <v>14</v>
      </c>
      <c r="D93" s="54" t="s">
        <v>12</v>
      </c>
      <c r="E93" s="52" t="s">
        <v>40</v>
      </c>
      <c r="F93" s="46" t="str">
        <f t="shared" si="2"/>
        <v>Thunder Bay|Good|ASHP hybrid system|Propane |Demand Control Ventilation</v>
      </c>
      <c r="G93" s="29">
        <v>-27</v>
      </c>
      <c r="H93" s="29">
        <v>27</v>
      </c>
      <c r="I93" s="29">
        <v>64</v>
      </c>
      <c r="J93" s="29">
        <v>32.5</v>
      </c>
      <c r="K93" s="30">
        <v>-43.6</v>
      </c>
      <c r="L93" s="33">
        <v>-0.92900000000000005</v>
      </c>
      <c r="M93" s="30">
        <v>-265</v>
      </c>
      <c r="N93" s="30">
        <v>3.9</v>
      </c>
      <c r="O93" s="30">
        <v>3.3</v>
      </c>
      <c r="P93" s="32">
        <v>217255</v>
      </c>
      <c r="Q93" s="33">
        <v>0.32</v>
      </c>
      <c r="R93" s="43">
        <v>22495</v>
      </c>
    </row>
    <row r="94" spans="1:18" s="53" customFormat="1">
      <c r="A94" s="30" t="s">
        <v>56</v>
      </c>
      <c r="B94" s="30" t="s">
        <v>22</v>
      </c>
      <c r="C94" s="30" t="s">
        <v>14</v>
      </c>
      <c r="D94" s="54" t="s">
        <v>12</v>
      </c>
      <c r="E94" s="52" t="s">
        <v>40</v>
      </c>
      <c r="F94" s="46" t="str">
        <f t="shared" si="2"/>
        <v>Thunder Bay|Medium|ASHP hybrid system|Propane |Demand Control Ventilation</v>
      </c>
      <c r="G94" s="29">
        <v>-27</v>
      </c>
      <c r="H94" s="29">
        <v>27</v>
      </c>
      <c r="I94" s="29">
        <v>77</v>
      </c>
      <c r="J94" s="29">
        <v>38</v>
      </c>
      <c r="K94" s="30">
        <v>-52.4</v>
      </c>
      <c r="L94" s="33">
        <v>-0.92900000000000005</v>
      </c>
      <c r="M94" s="30">
        <v>-271</v>
      </c>
      <c r="N94" s="30">
        <v>4.0999999999999996</v>
      </c>
      <c r="O94" s="30">
        <v>3.2</v>
      </c>
      <c r="P94" s="32">
        <v>264916</v>
      </c>
      <c r="Q94" s="33">
        <v>0.33400000000000002</v>
      </c>
      <c r="R94" s="43">
        <v>27037</v>
      </c>
    </row>
    <row r="95" spans="1:18" s="53" customFormat="1">
      <c r="A95" s="30" t="s">
        <v>56</v>
      </c>
      <c r="B95" s="6" t="s">
        <v>58</v>
      </c>
      <c r="C95" s="30" t="s">
        <v>14</v>
      </c>
      <c r="D95" s="54" t="s">
        <v>12</v>
      </c>
      <c r="E95" s="52" t="s">
        <v>40</v>
      </c>
      <c r="F95" s="46" t="str">
        <f t="shared" si="2"/>
        <v>Thunder Bay|Poor |ASHP hybrid system|Propane |Demand Control Ventilation</v>
      </c>
      <c r="G95" s="29">
        <v>-27</v>
      </c>
      <c r="H95" s="29">
        <v>27</v>
      </c>
      <c r="I95" s="29">
        <v>86</v>
      </c>
      <c r="J95" s="29">
        <v>43.5</v>
      </c>
      <c r="K95" s="30">
        <v>-58.5</v>
      </c>
      <c r="L95" s="33">
        <v>-0.92900000000000005</v>
      </c>
      <c r="M95" s="30">
        <v>-273</v>
      </c>
      <c r="N95" s="30">
        <v>4.2</v>
      </c>
      <c r="O95" s="30">
        <v>3.1</v>
      </c>
      <c r="P95" s="32">
        <v>297589</v>
      </c>
      <c r="Q95" s="33">
        <v>0.33800000000000002</v>
      </c>
      <c r="R95" s="43">
        <v>30224</v>
      </c>
    </row>
    <row r="96" spans="1:18" s="53" customFormat="1">
      <c r="A96" s="30" t="s">
        <v>57</v>
      </c>
      <c r="B96" s="6" t="s">
        <v>55</v>
      </c>
      <c r="C96" s="30" t="s">
        <v>14</v>
      </c>
      <c r="D96" s="54" t="s">
        <v>12</v>
      </c>
      <c r="E96" s="52" t="s">
        <v>40</v>
      </c>
      <c r="F96" s="46" t="str">
        <f t="shared" si="2"/>
        <v>Kingston|Good|ASHP hybrid system|Propane |Demand Control Ventilation</v>
      </c>
      <c r="G96" s="29">
        <v>-19</v>
      </c>
      <c r="H96" s="29">
        <v>26.1</v>
      </c>
      <c r="I96" s="29">
        <v>58</v>
      </c>
      <c r="J96" s="29">
        <v>32</v>
      </c>
      <c r="K96" s="30">
        <v>-57.8</v>
      </c>
      <c r="L96" s="33">
        <v>-0.93700000000000006</v>
      </c>
      <c r="M96" s="30">
        <v>-260</v>
      </c>
      <c r="N96" s="30">
        <v>3.5</v>
      </c>
      <c r="O96" s="30">
        <v>3.7</v>
      </c>
      <c r="P96" s="32">
        <v>179384</v>
      </c>
      <c r="Q96" s="33">
        <v>0.28899999999999998</v>
      </c>
      <c r="R96" s="43">
        <v>19254</v>
      </c>
    </row>
    <row r="97" spans="1:18" s="53" customFormat="1">
      <c r="A97" s="30" t="s">
        <v>57</v>
      </c>
      <c r="B97" s="30" t="s">
        <v>22</v>
      </c>
      <c r="C97" s="30" t="s">
        <v>14</v>
      </c>
      <c r="D97" s="54" t="s">
        <v>12</v>
      </c>
      <c r="E97" s="52" t="s">
        <v>40</v>
      </c>
      <c r="F97" s="46" t="str">
        <f t="shared" si="2"/>
        <v>Kingston|Medium|ASHP hybrid system|Propane |Demand Control Ventilation</v>
      </c>
      <c r="G97" s="29">
        <v>-19</v>
      </c>
      <c r="H97" s="29">
        <v>26.1</v>
      </c>
      <c r="I97" s="29">
        <v>69</v>
      </c>
      <c r="J97" s="29">
        <v>37</v>
      </c>
      <c r="K97" s="30">
        <v>-43.2</v>
      </c>
      <c r="L97" s="33">
        <v>-0.93400000000000005</v>
      </c>
      <c r="M97" s="30">
        <v>-267</v>
      </c>
      <c r="N97" s="30">
        <v>3.7</v>
      </c>
      <c r="O97" s="30">
        <v>3.5</v>
      </c>
      <c r="P97" s="32">
        <v>216537</v>
      </c>
      <c r="Q97" s="31">
        <v>0.30199999999999999</v>
      </c>
      <c r="R97" s="43">
        <v>22858</v>
      </c>
    </row>
    <row r="98" spans="1:18" s="53" customFormat="1">
      <c r="A98" s="30" t="s">
        <v>57</v>
      </c>
      <c r="B98" s="6" t="s">
        <v>58</v>
      </c>
      <c r="C98" s="30" t="s">
        <v>14</v>
      </c>
      <c r="D98" s="54" t="s">
        <v>12</v>
      </c>
      <c r="E98" s="52" t="s">
        <v>40</v>
      </c>
      <c r="F98" s="46" t="str">
        <f t="shared" si="2"/>
        <v>Kingston|Poor |ASHP hybrid system|Propane |Demand Control Ventilation</v>
      </c>
      <c r="G98" s="29">
        <v>-19</v>
      </c>
      <c r="H98" s="29">
        <v>26.1</v>
      </c>
      <c r="I98" s="29">
        <v>80</v>
      </c>
      <c r="J98" s="29">
        <v>43</v>
      </c>
      <c r="K98" s="30">
        <v>-50.1</v>
      </c>
      <c r="L98" s="33">
        <v>-0.93300000000000005</v>
      </c>
      <c r="M98" s="30">
        <v>-271</v>
      </c>
      <c r="N98" s="30">
        <v>3.8</v>
      </c>
      <c r="O98" s="30">
        <v>3.4</v>
      </c>
      <c r="P98" s="32">
        <v>253602</v>
      </c>
      <c r="Q98" s="33">
        <v>0.31</v>
      </c>
      <c r="R98" s="43">
        <v>26507</v>
      </c>
    </row>
    <row r="99" spans="1:18">
      <c r="A99" s="6" t="s">
        <v>54</v>
      </c>
      <c r="B99" s="6" t="s">
        <v>55</v>
      </c>
      <c r="C99" s="6" t="s">
        <v>50</v>
      </c>
      <c r="D99" s="6" t="s">
        <v>51</v>
      </c>
      <c r="E99" s="46" t="s">
        <v>25</v>
      </c>
      <c r="F99" s="46" t="str">
        <f t="shared" ref="F99:F130" si="3">A99&amp;"|"&amp;B99&amp;"|"&amp;C99&amp;"|"&amp;D99&amp;"|"&amp;E99</f>
        <v>Ottawa|Good|ASHP|Natural Gas|Demand Control Ventilation and Heat Recovery</v>
      </c>
      <c r="G99" s="21">
        <v>-21.8</v>
      </c>
      <c r="H99" s="21">
        <v>28.9</v>
      </c>
      <c r="I99" s="21">
        <v>60</v>
      </c>
      <c r="J99" s="21">
        <v>35</v>
      </c>
      <c r="K99" s="7">
        <v>-32.6</v>
      </c>
      <c r="L99" s="8">
        <v>-0.96699999999999997</v>
      </c>
      <c r="M99" s="7">
        <v>137</v>
      </c>
      <c r="N99" s="7">
        <v>1.1000000000000001</v>
      </c>
      <c r="O99" s="7">
        <v>10.8</v>
      </c>
      <c r="P99" s="12">
        <v>12181</v>
      </c>
      <c r="Q99" s="11">
        <v>7.5999999999999998E-2</v>
      </c>
      <c r="R99" s="40">
        <v>8371</v>
      </c>
    </row>
    <row r="100" spans="1:18">
      <c r="A100" s="6" t="s">
        <v>54</v>
      </c>
      <c r="B100" s="6" t="s">
        <v>22</v>
      </c>
      <c r="C100" s="6" t="s">
        <v>50</v>
      </c>
      <c r="D100" s="6" t="s">
        <v>51</v>
      </c>
      <c r="E100" s="46" t="s">
        <v>25</v>
      </c>
      <c r="F100" s="46" t="str">
        <f t="shared" si="3"/>
        <v>Ottawa|Medium|ASHP|Natural Gas|Demand Control Ventilation and Heat Recovery</v>
      </c>
      <c r="G100" s="21">
        <v>-21.8</v>
      </c>
      <c r="H100" s="21">
        <v>28.9</v>
      </c>
      <c r="I100" s="21">
        <v>70</v>
      </c>
      <c r="J100" s="21">
        <v>40</v>
      </c>
      <c r="K100" s="7">
        <v>-38</v>
      </c>
      <c r="L100" s="8">
        <v>-0.96699999999999997</v>
      </c>
      <c r="M100" s="7">
        <v>127</v>
      </c>
      <c r="N100" s="7">
        <v>1.2</v>
      </c>
      <c r="O100" s="7">
        <v>10.3</v>
      </c>
      <c r="P100" s="12">
        <v>18909</v>
      </c>
      <c r="Q100" s="11">
        <v>8.2000000000000003E-2</v>
      </c>
      <c r="R100" s="40">
        <v>9732</v>
      </c>
    </row>
    <row r="101" spans="1:18">
      <c r="A101" s="6" t="s">
        <v>54</v>
      </c>
      <c r="B101" s="6" t="s">
        <v>58</v>
      </c>
      <c r="C101" s="6" t="s">
        <v>50</v>
      </c>
      <c r="D101" s="6" t="s">
        <v>51</v>
      </c>
      <c r="E101" s="46" t="s">
        <v>25</v>
      </c>
      <c r="F101" s="46" t="str">
        <f t="shared" si="3"/>
        <v>Ottawa|Poor |ASHP|Natural Gas|Demand Control Ventilation and Heat Recovery</v>
      </c>
      <c r="G101" s="21">
        <v>-21.8</v>
      </c>
      <c r="H101" s="21">
        <v>28.9</v>
      </c>
      <c r="I101" s="21">
        <v>84</v>
      </c>
      <c r="J101" s="21">
        <v>45</v>
      </c>
      <c r="K101" s="7">
        <v>-45.6</v>
      </c>
      <c r="L101" s="8">
        <v>-0.96799999999999997</v>
      </c>
      <c r="M101" s="7">
        <v>116</v>
      </c>
      <c r="N101" s="7">
        <v>1.3</v>
      </c>
      <c r="O101" s="7">
        <v>9.6999999999999993</v>
      </c>
      <c r="P101" s="12">
        <v>28385</v>
      </c>
      <c r="Q101" s="11">
        <v>8.8999999999999996E-2</v>
      </c>
      <c r="R101" s="40">
        <v>11557</v>
      </c>
    </row>
    <row r="102" spans="1:18">
      <c r="A102" s="6" t="s">
        <v>56</v>
      </c>
      <c r="B102" s="6" t="s">
        <v>55</v>
      </c>
      <c r="C102" s="6" t="s">
        <v>50</v>
      </c>
      <c r="D102" s="6" t="s">
        <v>51</v>
      </c>
      <c r="E102" s="46" t="s">
        <v>25</v>
      </c>
      <c r="F102" s="46" t="str">
        <f t="shared" si="3"/>
        <v>Thunder Bay|Good|ASHP|Natural Gas|Demand Control Ventilation and Heat Recovery</v>
      </c>
      <c r="G102" s="21">
        <v>-27</v>
      </c>
      <c r="H102" s="21">
        <v>27</v>
      </c>
      <c r="I102" s="21">
        <v>64</v>
      </c>
      <c r="J102" s="21">
        <v>32.5</v>
      </c>
      <c r="K102" s="7">
        <v>-37.200000000000003</v>
      </c>
      <c r="L102" s="8">
        <v>-0.97</v>
      </c>
      <c r="M102" s="7">
        <v>133</v>
      </c>
      <c r="N102" s="7">
        <v>1.2</v>
      </c>
      <c r="O102" s="7">
        <v>10.3</v>
      </c>
      <c r="P102" s="12">
        <v>15764</v>
      </c>
      <c r="Q102" s="11">
        <v>0.08</v>
      </c>
      <c r="R102" s="40">
        <v>8836</v>
      </c>
    </row>
    <row r="103" spans="1:18">
      <c r="A103" s="6" t="s">
        <v>56</v>
      </c>
      <c r="B103" s="6" t="s">
        <v>22</v>
      </c>
      <c r="C103" s="6" t="s">
        <v>50</v>
      </c>
      <c r="D103" s="6" t="s">
        <v>51</v>
      </c>
      <c r="E103" s="46" t="s">
        <v>25</v>
      </c>
      <c r="F103" s="46" t="str">
        <f t="shared" si="3"/>
        <v>Thunder Bay|Medium|ASHP|Natural Gas|Demand Control Ventilation and Heat Recovery</v>
      </c>
      <c r="G103" s="21">
        <v>-27</v>
      </c>
      <c r="H103" s="21">
        <v>27</v>
      </c>
      <c r="I103" s="21">
        <v>77</v>
      </c>
      <c r="J103" s="21">
        <v>38</v>
      </c>
      <c r="K103" s="7">
        <v>-44.9</v>
      </c>
      <c r="L103" s="8">
        <v>-0.97</v>
      </c>
      <c r="M103" s="7">
        <v>122</v>
      </c>
      <c r="N103" s="7">
        <v>1.2</v>
      </c>
      <c r="O103" s="7">
        <v>9.8000000000000007</v>
      </c>
      <c r="P103" s="12">
        <v>24768</v>
      </c>
      <c r="Q103" s="11">
        <v>8.6999999999999994E-2</v>
      </c>
      <c r="R103" s="40">
        <v>10602</v>
      </c>
    </row>
    <row r="104" spans="1:18">
      <c r="A104" s="6" t="s">
        <v>56</v>
      </c>
      <c r="B104" s="6" t="s">
        <v>58</v>
      </c>
      <c r="C104" s="6" t="s">
        <v>50</v>
      </c>
      <c r="D104" s="6" t="s">
        <v>51</v>
      </c>
      <c r="E104" s="46" t="s">
        <v>25</v>
      </c>
      <c r="F104" s="46" t="str">
        <f t="shared" si="3"/>
        <v>Thunder Bay|Poor |ASHP|Natural Gas|Demand Control Ventilation and Heat Recovery</v>
      </c>
      <c r="G104" s="21">
        <v>-27</v>
      </c>
      <c r="H104" s="21">
        <v>27</v>
      </c>
      <c r="I104" s="21">
        <v>86</v>
      </c>
      <c r="J104" s="21">
        <v>43.5</v>
      </c>
      <c r="K104" s="7">
        <v>-50</v>
      </c>
      <c r="L104" s="8">
        <v>-0.97</v>
      </c>
      <c r="M104" s="7">
        <v>117</v>
      </c>
      <c r="N104" s="7">
        <v>1.3</v>
      </c>
      <c r="O104" s="7">
        <v>9.5</v>
      </c>
      <c r="P104" s="12">
        <v>30520</v>
      </c>
      <c r="Q104" s="11">
        <v>9.0999999999999998E-2</v>
      </c>
      <c r="R104" s="40">
        <v>11869</v>
      </c>
    </row>
    <row r="105" spans="1:18">
      <c r="A105" s="6" t="s">
        <v>18</v>
      </c>
      <c r="B105" s="6" t="s">
        <v>55</v>
      </c>
      <c r="C105" s="6" t="s">
        <v>50</v>
      </c>
      <c r="D105" s="6" t="s">
        <v>51</v>
      </c>
      <c r="E105" s="46" t="s">
        <v>25</v>
      </c>
      <c r="F105" s="46" t="str">
        <f t="shared" si="3"/>
        <v>Toronto|Good|ASHP|Natural Gas|Demand Control Ventilation and Heat Recovery</v>
      </c>
      <c r="G105" s="21">
        <v>-17.100000000000001</v>
      </c>
      <c r="H105" s="21">
        <v>28.8</v>
      </c>
      <c r="I105" s="21">
        <v>55</v>
      </c>
      <c r="J105" s="21">
        <v>34</v>
      </c>
      <c r="K105" s="7">
        <v>-30</v>
      </c>
      <c r="L105" s="8">
        <v>-0.96699999999999997</v>
      </c>
      <c r="M105" s="7">
        <v>143</v>
      </c>
      <c r="N105" s="7">
        <v>1.1000000000000001</v>
      </c>
      <c r="O105" s="7">
        <v>11.1</v>
      </c>
      <c r="P105" s="12">
        <v>9181</v>
      </c>
      <c r="Q105" s="11">
        <v>7.2999999999999995E-2</v>
      </c>
      <c r="R105" s="40">
        <v>7782</v>
      </c>
    </row>
    <row r="106" spans="1:18">
      <c r="A106" s="6" t="s">
        <v>18</v>
      </c>
      <c r="B106" s="6" t="s">
        <v>22</v>
      </c>
      <c r="C106" s="6" t="s">
        <v>50</v>
      </c>
      <c r="D106" s="6" t="s">
        <v>51</v>
      </c>
      <c r="E106" s="46" t="s">
        <v>25</v>
      </c>
      <c r="F106" s="46" t="str">
        <f t="shared" si="3"/>
        <v>Toronto|Medium|ASHP|Natural Gas|Demand Control Ventilation and Heat Recovery</v>
      </c>
      <c r="G106" s="21">
        <v>-17.100000000000001</v>
      </c>
      <c r="H106" s="21">
        <v>28.8</v>
      </c>
      <c r="I106" s="21">
        <v>65</v>
      </c>
      <c r="J106" s="21">
        <v>40</v>
      </c>
      <c r="K106" s="7">
        <v>-35.5</v>
      </c>
      <c r="L106" s="8">
        <v>-0.96699999999999997</v>
      </c>
      <c r="M106" s="7">
        <v>131</v>
      </c>
      <c r="N106" s="7">
        <v>1.2</v>
      </c>
      <c r="O106" s="7">
        <v>10.5</v>
      </c>
      <c r="P106" s="12">
        <v>15879</v>
      </c>
      <c r="Q106" s="11">
        <v>7.9000000000000001E-2</v>
      </c>
      <c r="R106" s="40">
        <v>9189</v>
      </c>
    </row>
    <row r="107" spans="1:18">
      <c r="A107" s="6" t="s">
        <v>18</v>
      </c>
      <c r="B107" s="6" t="s">
        <v>58</v>
      </c>
      <c r="C107" s="6" t="s">
        <v>50</v>
      </c>
      <c r="D107" s="6" t="s">
        <v>51</v>
      </c>
      <c r="E107" s="46" t="s">
        <v>25</v>
      </c>
      <c r="F107" s="46" t="str">
        <f t="shared" si="3"/>
        <v>Toronto|Poor |ASHP|Natural Gas|Demand Control Ventilation and Heat Recovery</v>
      </c>
      <c r="G107" s="21">
        <v>-17.100000000000001</v>
      </c>
      <c r="H107" s="21">
        <v>28.8</v>
      </c>
      <c r="I107" s="21">
        <v>75</v>
      </c>
      <c r="J107" s="21">
        <v>45</v>
      </c>
      <c r="K107" s="7">
        <v>-40.9</v>
      </c>
      <c r="L107" s="8">
        <v>-0.96699999999999997</v>
      </c>
      <c r="M107" s="7">
        <v>122</v>
      </c>
      <c r="N107" s="7">
        <v>1.2</v>
      </c>
      <c r="O107" s="7">
        <v>10.1</v>
      </c>
      <c r="P107" s="12">
        <v>22507</v>
      </c>
      <c r="Q107" s="11">
        <v>8.4000000000000005E-2</v>
      </c>
      <c r="R107" s="40">
        <v>10556</v>
      </c>
    </row>
    <row r="108" spans="1:18">
      <c r="A108" s="6" t="s">
        <v>57</v>
      </c>
      <c r="B108" s="6" t="s">
        <v>55</v>
      </c>
      <c r="C108" s="6" t="s">
        <v>50</v>
      </c>
      <c r="D108" s="6" t="s">
        <v>51</v>
      </c>
      <c r="E108" s="46" t="s">
        <v>25</v>
      </c>
      <c r="F108" s="46" t="str">
        <f t="shared" si="3"/>
        <v>Kingston|Good|ASHP|Natural Gas|Demand Control Ventilation and Heat Recovery</v>
      </c>
      <c r="G108" s="21">
        <v>-19</v>
      </c>
      <c r="H108" s="21">
        <v>26.1</v>
      </c>
      <c r="I108" s="21">
        <v>58</v>
      </c>
      <c r="J108" s="21">
        <v>32</v>
      </c>
      <c r="K108" s="7">
        <v>-31</v>
      </c>
      <c r="L108" s="8">
        <v>-0.96399999999999997</v>
      </c>
      <c r="M108" s="6">
        <v>137</v>
      </c>
      <c r="N108" s="6">
        <v>1.1000000000000001</v>
      </c>
      <c r="O108" s="6">
        <v>11</v>
      </c>
      <c r="P108" s="9">
        <v>11725</v>
      </c>
      <c r="Q108" s="10">
        <v>7.3999999999999996E-2</v>
      </c>
      <c r="R108" s="39">
        <v>8600</v>
      </c>
    </row>
    <row r="109" spans="1:18">
      <c r="A109" s="6" t="s">
        <v>57</v>
      </c>
      <c r="B109" s="6" t="s">
        <v>22</v>
      </c>
      <c r="C109" s="6" t="s">
        <v>50</v>
      </c>
      <c r="D109" s="6" t="s">
        <v>51</v>
      </c>
      <c r="E109" s="46" t="s">
        <v>25</v>
      </c>
      <c r="F109" s="46" t="str">
        <f t="shared" si="3"/>
        <v>Kingston|Medium|ASHP|Natural Gas|Demand Control Ventilation and Heat Recovery</v>
      </c>
      <c r="G109" s="21">
        <v>-19</v>
      </c>
      <c r="H109" s="21">
        <v>26.1</v>
      </c>
      <c r="I109" s="21">
        <v>69</v>
      </c>
      <c r="J109" s="21">
        <v>37</v>
      </c>
      <c r="K109" s="7">
        <v>-36.700000000000003</v>
      </c>
      <c r="L109" s="8">
        <v>-0.96699999999999997</v>
      </c>
      <c r="M109" s="7">
        <v>124</v>
      </c>
      <c r="N109" s="7">
        <v>1.2</v>
      </c>
      <c r="O109" s="7">
        <v>10.199999999999999</v>
      </c>
      <c r="P109" s="12">
        <v>19378</v>
      </c>
      <c r="Q109" s="11">
        <v>8.3000000000000004E-2</v>
      </c>
      <c r="R109" s="40">
        <v>9545</v>
      </c>
    </row>
    <row r="110" spans="1:18">
      <c r="A110" s="6" t="s">
        <v>57</v>
      </c>
      <c r="B110" s="6" t="s">
        <v>58</v>
      </c>
      <c r="C110" s="6" t="s">
        <v>50</v>
      </c>
      <c r="D110" s="6" t="s">
        <v>51</v>
      </c>
      <c r="E110" s="46" t="s">
        <v>25</v>
      </c>
      <c r="F110" s="46" t="str">
        <f t="shared" si="3"/>
        <v>Kingston|Poor |ASHP|Natural Gas|Demand Control Ventilation and Heat Recovery</v>
      </c>
      <c r="G110" s="21">
        <v>-19</v>
      </c>
      <c r="H110" s="21">
        <v>26.1</v>
      </c>
      <c r="I110" s="21">
        <v>80</v>
      </c>
      <c r="J110" s="21">
        <v>43</v>
      </c>
      <c r="K110" s="7">
        <v>-42.5</v>
      </c>
      <c r="L110" s="8">
        <v>-0.96699999999999997</v>
      </c>
      <c r="M110" s="7">
        <v>115</v>
      </c>
      <c r="N110" s="7">
        <v>1.2</v>
      </c>
      <c r="O110" s="7">
        <v>9.8000000000000007</v>
      </c>
      <c r="P110" s="12">
        <v>26852</v>
      </c>
      <c r="Q110" s="11">
        <v>8.7999999999999995E-2</v>
      </c>
      <c r="R110" s="40">
        <v>11072</v>
      </c>
    </row>
    <row r="111" spans="1:18" s="53" customFormat="1">
      <c r="A111" s="25" t="s">
        <v>54</v>
      </c>
      <c r="B111" s="6" t="s">
        <v>55</v>
      </c>
      <c r="C111" s="25" t="s">
        <v>50</v>
      </c>
      <c r="D111" s="51" t="s">
        <v>12</v>
      </c>
      <c r="E111" s="52" t="s">
        <v>25</v>
      </c>
      <c r="F111" s="46" t="str">
        <f t="shared" si="3"/>
        <v>Ottawa|Good|ASHP|Propane |Demand Control Ventilation and Heat Recovery</v>
      </c>
      <c r="G111" s="24">
        <v>-21.8</v>
      </c>
      <c r="H111" s="24">
        <v>28.9</v>
      </c>
      <c r="I111" s="24">
        <v>60</v>
      </c>
      <c r="J111" s="24">
        <v>35</v>
      </c>
      <c r="K111" s="25">
        <v>-40</v>
      </c>
      <c r="L111" s="48">
        <v>-0.97299999999999998</v>
      </c>
      <c r="M111" s="25">
        <v>-281</v>
      </c>
      <c r="N111" s="25">
        <v>3.3</v>
      </c>
      <c r="O111" s="25">
        <v>3.9</v>
      </c>
      <c r="P111" s="27">
        <v>207068</v>
      </c>
      <c r="Q111" s="26">
        <v>0.26800000000000002</v>
      </c>
      <c r="R111" s="41">
        <v>22810</v>
      </c>
    </row>
    <row r="112" spans="1:18" s="53" customFormat="1">
      <c r="A112" s="25" t="s">
        <v>54</v>
      </c>
      <c r="B112" s="25" t="s">
        <v>22</v>
      </c>
      <c r="C112" s="25" t="s">
        <v>50</v>
      </c>
      <c r="D112" s="51" t="s">
        <v>12</v>
      </c>
      <c r="E112" s="52" t="s">
        <v>25</v>
      </c>
      <c r="F112" s="46" t="str">
        <f t="shared" si="3"/>
        <v>Ottawa|Medium|ASHP|Propane |Demand Control Ventilation and Heat Recovery</v>
      </c>
      <c r="G112" s="24">
        <v>-21.8</v>
      </c>
      <c r="H112" s="24">
        <v>28.9</v>
      </c>
      <c r="I112" s="24">
        <v>70</v>
      </c>
      <c r="J112" s="24">
        <v>40</v>
      </c>
      <c r="K112" s="25">
        <v>-46.7</v>
      </c>
      <c r="L112" s="48">
        <v>-0.97299999999999998</v>
      </c>
      <c r="M112" s="25">
        <v>-290</v>
      </c>
      <c r="N112" s="25">
        <v>3.5</v>
      </c>
      <c r="O112" s="25">
        <v>3.8</v>
      </c>
      <c r="P112" s="27">
        <v>246181</v>
      </c>
      <c r="Q112" s="26">
        <v>0.28199999999999997</v>
      </c>
      <c r="R112" s="41">
        <v>26578</v>
      </c>
    </row>
    <row r="113" spans="1:18" s="53" customFormat="1">
      <c r="A113" s="25" t="s">
        <v>54</v>
      </c>
      <c r="B113" s="6" t="s">
        <v>58</v>
      </c>
      <c r="C113" s="25" t="s">
        <v>50</v>
      </c>
      <c r="D113" s="51" t="s">
        <v>12</v>
      </c>
      <c r="E113" s="52" t="s">
        <v>25</v>
      </c>
      <c r="F113" s="46" t="str">
        <f t="shared" si="3"/>
        <v>Ottawa|Poor |ASHP|Propane |Demand Control Ventilation and Heat Recovery</v>
      </c>
      <c r="G113" s="24">
        <v>-21.8</v>
      </c>
      <c r="H113" s="24">
        <v>28.9</v>
      </c>
      <c r="I113" s="24">
        <v>84</v>
      </c>
      <c r="J113" s="24">
        <v>45</v>
      </c>
      <c r="K113" s="25">
        <v>-56</v>
      </c>
      <c r="L113" s="48">
        <v>-0.97399999999999998</v>
      </c>
      <c r="M113" s="25">
        <v>-299</v>
      </c>
      <c r="N113" s="25">
        <v>3.7</v>
      </c>
      <c r="O113" s="25">
        <v>3.5</v>
      </c>
      <c r="P113" s="27">
        <v>301029</v>
      </c>
      <c r="Q113" s="26">
        <v>0.29799999999999999</v>
      </c>
      <c r="R113" s="41">
        <v>31772</v>
      </c>
    </row>
    <row r="114" spans="1:18" s="53" customFormat="1">
      <c r="A114" s="25" t="s">
        <v>56</v>
      </c>
      <c r="B114" s="6" t="s">
        <v>55</v>
      </c>
      <c r="C114" s="25" t="s">
        <v>50</v>
      </c>
      <c r="D114" s="51" t="s">
        <v>12</v>
      </c>
      <c r="E114" s="52" t="s">
        <v>25</v>
      </c>
      <c r="F114" s="46" t="str">
        <f t="shared" si="3"/>
        <v>Thunder Bay|Good|ASHP|Propane |Demand Control Ventilation and Heat Recovery</v>
      </c>
      <c r="G114" s="24">
        <v>-27</v>
      </c>
      <c r="H114" s="24">
        <v>27</v>
      </c>
      <c r="I114" s="24">
        <v>64</v>
      </c>
      <c r="J114" s="24">
        <v>32.5</v>
      </c>
      <c r="K114" s="25">
        <v>-45.8</v>
      </c>
      <c r="L114" s="48">
        <v>-0.97599999999999998</v>
      </c>
      <c r="M114" s="25">
        <v>-286</v>
      </c>
      <c r="N114" s="25">
        <v>3.6</v>
      </c>
      <c r="O114" s="25">
        <v>3.6</v>
      </c>
      <c r="P114" s="27">
        <v>239389</v>
      </c>
      <c r="Q114" s="26">
        <v>0.29499999999999998</v>
      </c>
      <c r="R114" s="41">
        <v>25411</v>
      </c>
    </row>
    <row r="115" spans="1:18" s="53" customFormat="1">
      <c r="A115" s="25" t="s">
        <v>56</v>
      </c>
      <c r="B115" s="25" t="s">
        <v>22</v>
      </c>
      <c r="C115" s="25" t="s">
        <v>50</v>
      </c>
      <c r="D115" s="51" t="s">
        <v>12</v>
      </c>
      <c r="E115" s="52" t="s">
        <v>25</v>
      </c>
      <c r="F115" s="46" t="str">
        <f t="shared" si="3"/>
        <v>Thunder Bay|Medium|ASHP|Propane |Demand Control Ventilation and Heat Recovery</v>
      </c>
      <c r="G115" s="24">
        <v>-27</v>
      </c>
      <c r="H115" s="24">
        <v>27</v>
      </c>
      <c r="I115" s="24">
        <v>77</v>
      </c>
      <c r="J115" s="24">
        <v>38</v>
      </c>
      <c r="K115" s="25">
        <v>-55.1</v>
      </c>
      <c r="L115" s="48">
        <v>-0.97599999999999998</v>
      </c>
      <c r="M115" s="25">
        <v>-295</v>
      </c>
      <c r="N115" s="25">
        <v>3.8</v>
      </c>
      <c r="O115" s="25">
        <v>3.4</v>
      </c>
      <c r="P115" s="27">
        <v>293817</v>
      </c>
      <c r="Q115" s="26">
        <v>0.312</v>
      </c>
      <c r="R115" s="41">
        <v>30544</v>
      </c>
    </row>
    <row r="116" spans="1:18" s="53" customFormat="1">
      <c r="A116" s="25" t="s">
        <v>56</v>
      </c>
      <c r="B116" s="6" t="s">
        <v>58</v>
      </c>
      <c r="C116" s="25" t="s">
        <v>50</v>
      </c>
      <c r="D116" s="51" t="s">
        <v>12</v>
      </c>
      <c r="E116" s="52" t="s">
        <v>25</v>
      </c>
      <c r="F116" s="46" t="str">
        <f t="shared" si="3"/>
        <v>Thunder Bay|Poor |ASHP|Propane |Demand Control Ventilation and Heat Recovery</v>
      </c>
      <c r="G116" s="24">
        <v>-27</v>
      </c>
      <c r="H116" s="24">
        <v>27</v>
      </c>
      <c r="I116" s="24">
        <v>86</v>
      </c>
      <c r="J116" s="24">
        <v>43.5</v>
      </c>
      <c r="K116" s="25">
        <v>-61.5</v>
      </c>
      <c r="L116" s="48">
        <v>-0.97599999999999998</v>
      </c>
      <c r="M116" s="25">
        <v>-299</v>
      </c>
      <c r="N116" s="25">
        <v>3.9</v>
      </c>
      <c r="O116" s="25">
        <v>3.3</v>
      </c>
      <c r="P116" s="27">
        <v>331099</v>
      </c>
      <c r="Q116" s="26">
        <v>0.31900000000000001</v>
      </c>
      <c r="R116" s="41">
        <v>34142</v>
      </c>
    </row>
    <row r="117" spans="1:18" s="53" customFormat="1">
      <c r="A117" s="25" t="s">
        <v>18</v>
      </c>
      <c r="B117" s="6" t="s">
        <v>55</v>
      </c>
      <c r="C117" s="25" t="s">
        <v>50</v>
      </c>
      <c r="D117" s="51" t="s">
        <v>12</v>
      </c>
      <c r="E117" s="52" t="s">
        <v>25</v>
      </c>
      <c r="F117" s="46" t="str">
        <f t="shared" si="3"/>
        <v>Toronto|Good|ASHP|Propane |Demand Control Ventilation and Heat Recovery</v>
      </c>
      <c r="G117" s="24">
        <v>-17.100000000000001</v>
      </c>
      <c r="H117" s="24">
        <v>28.8</v>
      </c>
      <c r="I117" s="24">
        <v>55</v>
      </c>
      <c r="J117" s="24">
        <v>34</v>
      </c>
      <c r="K117" s="25">
        <v>-36.799999999999997</v>
      </c>
      <c r="L117" s="48">
        <v>-0.97299999999999998</v>
      </c>
      <c r="M117" s="25">
        <v>-276</v>
      </c>
      <c r="N117" s="25">
        <v>3.2</v>
      </c>
      <c r="O117" s="25">
        <v>4.0999999999999996</v>
      </c>
      <c r="P117" s="27">
        <v>188440</v>
      </c>
      <c r="Q117" s="26">
        <v>0.26</v>
      </c>
      <c r="R117" s="41">
        <v>21069</v>
      </c>
    </row>
    <row r="118" spans="1:18" s="53" customFormat="1">
      <c r="A118" s="25" t="s">
        <v>18</v>
      </c>
      <c r="B118" s="25" t="s">
        <v>22</v>
      </c>
      <c r="C118" s="25" t="s">
        <v>50</v>
      </c>
      <c r="D118" s="51" t="s">
        <v>12</v>
      </c>
      <c r="E118" s="52" t="s">
        <v>25</v>
      </c>
      <c r="F118" s="46" t="str">
        <f t="shared" si="3"/>
        <v>Toronto|Medium|ASHP|Propane |Demand Control Ventilation and Heat Recovery</v>
      </c>
      <c r="G118" s="24">
        <v>-17.100000000000001</v>
      </c>
      <c r="H118" s="24">
        <v>28.8</v>
      </c>
      <c r="I118" s="24">
        <v>65</v>
      </c>
      <c r="J118" s="24">
        <v>40</v>
      </c>
      <c r="K118" s="25">
        <v>-43.5</v>
      </c>
      <c r="L118" s="48">
        <v>-0.97299999999999998</v>
      </c>
      <c r="M118" s="25">
        <v>-286</v>
      </c>
      <c r="N118" s="25">
        <v>3.4</v>
      </c>
      <c r="O118" s="25">
        <v>3.9</v>
      </c>
      <c r="P118" s="27">
        <v>227730</v>
      </c>
      <c r="Q118" s="26">
        <v>0.27300000000000002</v>
      </c>
      <c r="R118" s="41">
        <v>24892</v>
      </c>
    </row>
    <row r="119" spans="1:18" s="53" customFormat="1">
      <c r="A119" s="25" t="s">
        <v>18</v>
      </c>
      <c r="B119" s="6" t="s">
        <v>58</v>
      </c>
      <c r="C119" s="25" t="s">
        <v>50</v>
      </c>
      <c r="D119" s="51" t="s">
        <v>12</v>
      </c>
      <c r="E119" s="52" t="s">
        <v>25</v>
      </c>
      <c r="F119" s="46" t="str">
        <f t="shared" si="3"/>
        <v>Toronto|Poor |ASHP|Propane |Demand Control Ventilation and Heat Recovery</v>
      </c>
      <c r="G119" s="24">
        <v>-17.100000000000001</v>
      </c>
      <c r="H119" s="24">
        <v>28.8</v>
      </c>
      <c r="I119" s="24">
        <v>75</v>
      </c>
      <c r="J119" s="24">
        <v>45</v>
      </c>
      <c r="K119" s="25">
        <v>-50.2</v>
      </c>
      <c r="L119" s="48">
        <v>-0.97299999999999998</v>
      </c>
      <c r="M119" s="25">
        <v>-293</v>
      </c>
      <c r="N119" s="25">
        <v>3.5</v>
      </c>
      <c r="O119" s="25">
        <v>3.7</v>
      </c>
      <c r="P119" s="27">
        <v>266950</v>
      </c>
      <c r="Q119" s="26">
        <v>0.28499999999999998</v>
      </c>
      <c r="R119" s="41">
        <v>28675</v>
      </c>
    </row>
    <row r="120" spans="1:18" s="53" customFormat="1">
      <c r="A120" s="25" t="s">
        <v>57</v>
      </c>
      <c r="B120" s="6" t="s">
        <v>55</v>
      </c>
      <c r="C120" s="25" t="s">
        <v>50</v>
      </c>
      <c r="D120" s="51" t="s">
        <v>12</v>
      </c>
      <c r="E120" s="52" t="s">
        <v>25</v>
      </c>
      <c r="F120" s="46" t="str">
        <f t="shared" si="3"/>
        <v>Kingston|Good|ASHP|Propane |Demand Control Ventilation and Heat Recovery</v>
      </c>
      <c r="G120" s="24">
        <v>-19</v>
      </c>
      <c r="H120" s="24">
        <v>26.1</v>
      </c>
      <c r="I120" s="24">
        <v>58</v>
      </c>
      <c r="J120" s="24">
        <v>32</v>
      </c>
      <c r="K120" s="25">
        <v>-38</v>
      </c>
      <c r="L120" s="48">
        <v>-0.97</v>
      </c>
      <c r="M120" s="25">
        <v>-280</v>
      </c>
      <c r="N120" s="25">
        <v>3.1</v>
      </c>
      <c r="O120" s="25">
        <v>4.2</v>
      </c>
      <c r="P120" s="27">
        <v>196324</v>
      </c>
      <c r="Q120" s="26">
        <v>0.251</v>
      </c>
      <c r="R120" s="41">
        <v>22259</v>
      </c>
    </row>
    <row r="121" spans="1:18" s="53" customFormat="1">
      <c r="A121" s="25" t="s">
        <v>57</v>
      </c>
      <c r="B121" s="25" t="s">
        <v>22</v>
      </c>
      <c r="C121" s="25" t="s">
        <v>50</v>
      </c>
      <c r="D121" s="51" t="s">
        <v>12</v>
      </c>
      <c r="E121" s="52" t="s">
        <v>25</v>
      </c>
      <c r="F121" s="46" t="str">
        <f t="shared" si="3"/>
        <v>Kingston|Medium|ASHP|Propane |Demand Control Ventilation and Heat Recovery</v>
      </c>
      <c r="G121" s="24">
        <v>-19</v>
      </c>
      <c r="H121" s="24">
        <v>26.1</v>
      </c>
      <c r="I121" s="24">
        <v>69</v>
      </c>
      <c r="J121" s="24">
        <v>37</v>
      </c>
      <c r="K121" s="25">
        <v>-45.1</v>
      </c>
      <c r="L121" s="48">
        <v>-0.97299999999999998</v>
      </c>
      <c r="M121" s="25">
        <v>-292</v>
      </c>
      <c r="N121" s="25">
        <v>3.4</v>
      </c>
      <c r="O121" s="25">
        <v>3.8</v>
      </c>
      <c r="P121" s="27">
        <v>238595</v>
      </c>
      <c r="Q121" s="26">
        <v>0.28000000000000003</v>
      </c>
      <c r="R121" s="41">
        <v>25794</v>
      </c>
    </row>
    <row r="122" spans="1:18" s="53" customFormat="1">
      <c r="A122" s="25" t="s">
        <v>57</v>
      </c>
      <c r="B122" s="6" t="s">
        <v>58</v>
      </c>
      <c r="C122" s="25" t="s">
        <v>50</v>
      </c>
      <c r="D122" s="51" t="s">
        <v>12</v>
      </c>
      <c r="E122" s="52" t="s">
        <v>25</v>
      </c>
      <c r="F122" s="46" t="str">
        <f t="shared" si="3"/>
        <v>Kingston|Poor |ASHP|Propane |Demand Control Ventilation and Heat Recovery</v>
      </c>
      <c r="G122" s="24">
        <v>-19</v>
      </c>
      <c r="H122" s="24">
        <v>26.1</v>
      </c>
      <c r="I122" s="24">
        <v>80</v>
      </c>
      <c r="J122" s="24">
        <v>43</v>
      </c>
      <c r="K122" s="25">
        <v>-52.2</v>
      </c>
      <c r="L122" s="48">
        <v>-0.97299999999999998</v>
      </c>
      <c r="M122" s="25">
        <v>-299</v>
      </c>
      <c r="N122" s="25">
        <v>3.6</v>
      </c>
      <c r="O122" s="25">
        <v>3.6</v>
      </c>
      <c r="P122" s="27">
        <v>281017</v>
      </c>
      <c r="Q122" s="26">
        <v>0.29099999999999998</v>
      </c>
      <c r="R122" s="41">
        <v>29911</v>
      </c>
    </row>
    <row r="123" spans="1:18">
      <c r="A123" s="14" t="s">
        <v>54</v>
      </c>
      <c r="B123" s="6" t="s">
        <v>55</v>
      </c>
      <c r="C123" s="14" t="s">
        <v>14</v>
      </c>
      <c r="D123" s="14" t="s">
        <v>51</v>
      </c>
      <c r="E123" s="46" t="s">
        <v>25</v>
      </c>
      <c r="F123" s="46" t="str">
        <f t="shared" si="3"/>
        <v>Ottawa|Good|ASHP hybrid system|Natural Gas|Demand Control Ventilation and Heat Recovery</v>
      </c>
      <c r="G123" s="22">
        <v>-21.8</v>
      </c>
      <c r="H123" s="22">
        <v>28.9</v>
      </c>
      <c r="I123" s="22">
        <v>60</v>
      </c>
      <c r="J123" s="22">
        <v>35</v>
      </c>
      <c r="K123" s="14">
        <v>-31.8</v>
      </c>
      <c r="L123" s="15">
        <v>-0.94299999999999995</v>
      </c>
      <c r="M123" s="16">
        <v>77.099999999999994</v>
      </c>
      <c r="N123" s="16">
        <v>1.5</v>
      </c>
      <c r="O123" s="16">
        <v>8.3000000000000007</v>
      </c>
      <c r="P123" s="17">
        <v>33847</v>
      </c>
      <c r="Q123" s="18">
        <v>0.113</v>
      </c>
      <c r="R123" s="42">
        <v>8441</v>
      </c>
    </row>
    <row r="124" spans="1:18">
      <c r="A124" s="14" t="s">
        <v>54</v>
      </c>
      <c r="B124" s="14" t="s">
        <v>22</v>
      </c>
      <c r="C124" s="14" t="s">
        <v>14</v>
      </c>
      <c r="D124" s="14" t="s">
        <v>51</v>
      </c>
      <c r="E124" s="46" t="s">
        <v>25</v>
      </c>
      <c r="F124" s="46" t="str">
        <f t="shared" si="3"/>
        <v>Ottawa|Medium|ASHP hybrid system|Natural Gas|Demand Control Ventilation and Heat Recovery</v>
      </c>
      <c r="G124" s="22">
        <v>-21.8</v>
      </c>
      <c r="H124" s="22">
        <v>28.9</v>
      </c>
      <c r="I124" s="22">
        <v>70</v>
      </c>
      <c r="J124" s="22">
        <v>40</v>
      </c>
      <c r="K124" s="14">
        <v>-37.1</v>
      </c>
      <c r="L124" s="15">
        <v>-0.94299999999999995</v>
      </c>
      <c r="M124" s="16">
        <v>66.349999999999994</v>
      </c>
      <c r="N124" s="16">
        <v>1.6</v>
      </c>
      <c r="O124" s="16">
        <v>7.8</v>
      </c>
      <c r="P124" s="17">
        <v>44053</v>
      </c>
      <c r="Q124" s="18">
        <v>0.122</v>
      </c>
      <c r="R124" s="42">
        <v>9814</v>
      </c>
    </row>
    <row r="125" spans="1:18">
      <c r="A125" s="14" t="s">
        <v>54</v>
      </c>
      <c r="B125" s="6" t="s">
        <v>58</v>
      </c>
      <c r="C125" s="14" t="s">
        <v>14</v>
      </c>
      <c r="D125" s="14" t="s">
        <v>51</v>
      </c>
      <c r="E125" s="46" t="s">
        <v>25</v>
      </c>
      <c r="F125" s="46" t="str">
        <f t="shared" si="3"/>
        <v>Ottawa|Poor |ASHP hybrid system|Natural Gas|Demand Control Ventilation and Heat Recovery</v>
      </c>
      <c r="G125" s="22">
        <v>-21.8</v>
      </c>
      <c r="H125" s="22">
        <v>28.9</v>
      </c>
      <c r="I125" s="22">
        <v>84</v>
      </c>
      <c r="J125" s="22">
        <v>45</v>
      </c>
      <c r="K125" s="14">
        <v>-44.4</v>
      </c>
      <c r="L125" s="15">
        <v>-0.94299999999999995</v>
      </c>
      <c r="M125" s="16">
        <v>54.84</v>
      </c>
      <c r="N125" s="16">
        <v>1.7</v>
      </c>
      <c r="O125" s="16">
        <v>7.2</v>
      </c>
      <c r="P125" s="17">
        <v>58679</v>
      </c>
      <c r="Q125" s="18">
        <v>0.13400000000000001</v>
      </c>
      <c r="R125" s="42">
        <v>11656</v>
      </c>
    </row>
    <row r="126" spans="1:18">
      <c r="A126" s="14" t="s">
        <v>56</v>
      </c>
      <c r="B126" s="6" t="s">
        <v>55</v>
      </c>
      <c r="C126" s="14" t="s">
        <v>14</v>
      </c>
      <c r="D126" s="14" t="s">
        <v>51</v>
      </c>
      <c r="E126" s="46" t="s">
        <v>25</v>
      </c>
      <c r="F126" s="46" t="str">
        <f t="shared" si="3"/>
        <v>Thunder Bay|Good|ASHP hybrid system|Natural Gas|Demand Control Ventilation and Heat Recovery</v>
      </c>
      <c r="G126" s="22">
        <v>-27</v>
      </c>
      <c r="H126" s="22">
        <v>27</v>
      </c>
      <c r="I126" s="22">
        <v>64</v>
      </c>
      <c r="J126" s="22">
        <v>32.5</v>
      </c>
      <c r="K126" s="14">
        <v>-36.299999999999997</v>
      </c>
      <c r="L126" s="15">
        <v>-0.94699999999999995</v>
      </c>
      <c r="M126" s="16">
        <v>76.75</v>
      </c>
      <c r="N126" s="16">
        <v>1.6</v>
      </c>
      <c r="O126" s="16">
        <v>7.8</v>
      </c>
      <c r="P126" s="17">
        <v>38846</v>
      </c>
      <c r="Q126" s="18">
        <v>0.121</v>
      </c>
      <c r="R126" s="42">
        <v>8914</v>
      </c>
    </row>
    <row r="127" spans="1:18">
      <c r="A127" s="14" t="s">
        <v>56</v>
      </c>
      <c r="B127" s="14" t="s">
        <v>22</v>
      </c>
      <c r="C127" s="14" t="s">
        <v>14</v>
      </c>
      <c r="D127" s="14" t="s">
        <v>51</v>
      </c>
      <c r="E127" s="46" t="s">
        <v>25</v>
      </c>
      <c r="F127" s="46" t="str">
        <f t="shared" si="3"/>
        <v>Thunder Bay|Medium|ASHP hybrid system|Natural Gas|Demand Control Ventilation and Heat Recovery</v>
      </c>
      <c r="G127" s="22">
        <v>-27</v>
      </c>
      <c r="H127" s="22">
        <v>27</v>
      </c>
      <c r="I127" s="22">
        <v>77</v>
      </c>
      <c r="J127" s="22">
        <v>38</v>
      </c>
      <c r="K127" s="14">
        <v>-43.7</v>
      </c>
      <c r="L127" s="15">
        <v>-0.94699999999999995</v>
      </c>
      <c r="M127" s="16">
        <v>65.06</v>
      </c>
      <c r="N127" s="16">
        <v>1.7</v>
      </c>
      <c r="O127" s="16">
        <v>7.2</v>
      </c>
      <c r="P127" s="17">
        <v>52594</v>
      </c>
      <c r="Q127" s="18">
        <v>0.13300000000000001</v>
      </c>
      <c r="R127" s="42">
        <v>10696</v>
      </c>
    </row>
    <row r="128" spans="1:18">
      <c r="A128" s="14" t="s">
        <v>56</v>
      </c>
      <c r="B128" s="6" t="s">
        <v>58</v>
      </c>
      <c r="C128" s="14" t="s">
        <v>14</v>
      </c>
      <c r="D128" s="14" t="s">
        <v>51</v>
      </c>
      <c r="E128" s="46" t="s">
        <v>25</v>
      </c>
      <c r="F128" s="46" t="str">
        <f t="shared" si="3"/>
        <v>Thunder Bay|Poor |ASHP hybrid system|Natural Gas|Demand Control Ventilation and Heat Recovery</v>
      </c>
      <c r="G128" s="22">
        <v>-27</v>
      </c>
      <c r="H128" s="22">
        <v>27</v>
      </c>
      <c r="I128" s="22">
        <v>86</v>
      </c>
      <c r="J128" s="22">
        <v>43.5</v>
      </c>
      <c r="K128" s="14">
        <v>-48.8</v>
      </c>
      <c r="L128" s="15">
        <v>-0.94699999999999995</v>
      </c>
      <c r="M128" s="16">
        <v>60.05</v>
      </c>
      <c r="N128" s="16">
        <v>1.7</v>
      </c>
      <c r="O128" s="16">
        <v>7</v>
      </c>
      <c r="P128" s="17">
        <v>61561</v>
      </c>
      <c r="Q128" s="18">
        <v>0.13800000000000001</v>
      </c>
      <c r="R128" s="42">
        <v>11973</v>
      </c>
    </row>
    <row r="129" spans="1:18">
      <c r="A129" s="14" t="s">
        <v>18</v>
      </c>
      <c r="B129" s="6" t="s">
        <v>55</v>
      </c>
      <c r="C129" s="14" t="s">
        <v>14</v>
      </c>
      <c r="D129" s="14" t="s">
        <v>51</v>
      </c>
      <c r="E129" s="46" t="s">
        <v>25</v>
      </c>
      <c r="F129" s="46" t="str">
        <f t="shared" si="3"/>
        <v>Toronto|Good|ASHP hybrid system|Natural Gas|Demand Control Ventilation and Heat Recovery</v>
      </c>
      <c r="G129" s="22">
        <v>-17.100000000000001</v>
      </c>
      <c r="H129" s="22">
        <v>28.8</v>
      </c>
      <c r="I129" s="22">
        <v>55</v>
      </c>
      <c r="J129" s="22">
        <v>34</v>
      </c>
      <c r="K129" s="14">
        <v>-28.3</v>
      </c>
      <c r="L129" s="15">
        <v>-0.94299999999999995</v>
      </c>
      <c r="M129" s="16">
        <v>83.54</v>
      </c>
      <c r="N129" s="16">
        <v>1.4</v>
      </c>
      <c r="O129" s="16">
        <v>8.6</v>
      </c>
      <c r="P129" s="17">
        <v>29011</v>
      </c>
      <c r="Q129" s="18">
        <v>0.107</v>
      </c>
      <c r="R129" s="42">
        <v>7846</v>
      </c>
    </row>
    <row r="130" spans="1:18">
      <c r="A130" s="14" t="s">
        <v>18</v>
      </c>
      <c r="B130" s="14" t="s">
        <v>22</v>
      </c>
      <c r="C130" s="14" t="s">
        <v>14</v>
      </c>
      <c r="D130" s="14" t="s">
        <v>51</v>
      </c>
      <c r="E130" s="46" t="s">
        <v>25</v>
      </c>
      <c r="F130" s="46" t="str">
        <f t="shared" si="3"/>
        <v>Toronto|Medium|ASHP hybrid system|Natural Gas|Demand Control Ventilation and Heat Recovery</v>
      </c>
      <c r="G130" s="22">
        <v>-17.100000000000001</v>
      </c>
      <c r="H130" s="22">
        <v>28.8</v>
      </c>
      <c r="I130" s="22">
        <v>65</v>
      </c>
      <c r="J130" s="22">
        <v>40</v>
      </c>
      <c r="K130" s="14">
        <v>-34.6</v>
      </c>
      <c r="L130" s="15">
        <v>-0.94299999999999995</v>
      </c>
      <c r="M130" s="16">
        <v>70.92</v>
      </c>
      <c r="N130" s="16">
        <v>1.5</v>
      </c>
      <c r="O130" s="16">
        <v>8</v>
      </c>
      <c r="P130" s="17">
        <v>39284</v>
      </c>
      <c r="Q130" s="18">
        <v>0.11700000000000001</v>
      </c>
      <c r="R130" s="42">
        <v>9265</v>
      </c>
    </row>
    <row r="131" spans="1:18">
      <c r="A131" s="14" t="s">
        <v>18</v>
      </c>
      <c r="B131" s="6" t="s">
        <v>58</v>
      </c>
      <c r="C131" s="14" t="s">
        <v>14</v>
      </c>
      <c r="D131" s="14" t="s">
        <v>51</v>
      </c>
      <c r="E131" s="46" t="s">
        <v>25</v>
      </c>
      <c r="F131" s="46" t="str">
        <f t="shared" ref="F131:F162" si="4">A131&amp;"|"&amp;B131&amp;"|"&amp;C131&amp;"|"&amp;D131&amp;"|"&amp;E131</f>
        <v>Toronto|Poor |ASHP hybrid system|Natural Gas|Demand Control Ventilation and Heat Recovery</v>
      </c>
      <c r="G131" s="22">
        <v>-17.100000000000001</v>
      </c>
      <c r="H131" s="22">
        <v>28.8</v>
      </c>
      <c r="I131" s="22">
        <v>75</v>
      </c>
      <c r="J131" s="22">
        <v>45</v>
      </c>
      <c r="K131" s="14">
        <v>-39.9</v>
      </c>
      <c r="L131" s="15">
        <v>-0.94299999999999995</v>
      </c>
      <c r="M131" s="16">
        <v>61.67</v>
      </c>
      <c r="N131" s="16">
        <v>1.6</v>
      </c>
      <c r="O131" s="16">
        <v>7.6</v>
      </c>
      <c r="P131" s="17">
        <v>49553</v>
      </c>
      <c r="Q131" s="18">
        <v>0.126</v>
      </c>
      <c r="R131" s="42">
        <v>10643</v>
      </c>
    </row>
    <row r="132" spans="1:18">
      <c r="A132" s="14" t="s">
        <v>57</v>
      </c>
      <c r="B132" s="6" t="s">
        <v>55</v>
      </c>
      <c r="C132" s="14" t="s">
        <v>14</v>
      </c>
      <c r="D132" s="14" t="s">
        <v>51</v>
      </c>
      <c r="E132" s="46" t="s">
        <v>25</v>
      </c>
      <c r="F132" s="46" t="str">
        <f t="shared" si="4"/>
        <v>Kingston|Good|ASHP hybrid system|Natural Gas|Demand Control Ventilation and Heat Recovery</v>
      </c>
      <c r="G132" s="22">
        <v>-19</v>
      </c>
      <c r="H132" s="22">
        <v>26.1</v>
      </c>
      <c r="I132" s="22">
        <v>58</v>
      </c>
      <c r="J132" s="22">
        <v>32</v>
      </c>
      <c r="K132" s="14">
        <v>-30.3</v>
      </c>
      <c r="L132" s="15">
        <v>-0.95</v>
      </c>
      <c r="M132" s="16">
        <v>77.459999999999994</v>
      </c>
      <c r="N132" s="16">
        <v>1.5</v>
      </c>
      <c r="O132" s="16">
        <v>8.3000000000000007</v>
      </c>
      <c r="P132" s="17">
        <v>32186</v>
      </c>
      <c r="Q132" s="19">
        <v>0.112</v>
      </c>
      <c r="R132" s="42">
        <v>8111</v>
      </c>
    </row>
    <row r="133" spans="1:18">
      <c r="A133" s="14" t="s">
        <v>57</v>
      </c>
      <c r="B133" s="14" t="s">
        <v>22</v>
      </c>
      <c r="C133" s="14" t="s">
        <v>14</v>
      </c>
      <c r="D133" s="14" t="s">
        <v>51</v>
      </c>
      <c r="E133" s="46" t="s">
        <v>25</v>
      </c>
      <c r="F133" s="46" t="str">
        <f t="shared" si="4"/>
        <v>Kingston|Medium|ASHP hybrid system|Natural Gas|Demand Control Ventilation and Heat Recovery</v>
      </c>
      <c r="G133" s="22">
        <v>-19</v>
      </c>
      <c r="H133" s="22">
        <v>26.1</v>
      </c>
      <c r="I133" s="22">
        <v>69</v>
      </c>
      <c r="J133" s="22">
        <v>37</v>
      </c>
      <c r="K133" s="14">
        <v>-36</v>
      </c>
      <c r="L133" s="15">
        <v>-0.94899999999999995</v>
      </c>
      <c r="M133" s="16">
        <v>64.099999999999994</v>
      </c>
      <c r="N133" s="16">
        <v>1.6</v>
      </c>
      <c r="O133" s="16">
        <v>7.7</v>
      </c>
      <c r="P133" s="17">
        <v>43758</v>
      </c>
      <c r="Q133" s="19">
        <v>0.124</v>
      </c>
      <c r="R133" s="42">
        <v>9603</v>
      </c>
    </row>
    <row r="134" spans="1:18">
      <c r="A134" s="14" t="s">
        <v>57</v>
      </c>
      <c r="B134" s="6" t="s">
        <v>58</v>
      </c>
      <c r="C134" s="14" t="s">
        <v>14</v>
      </c>
      <c r="D134" s="14" t="s">
        <v>51</v>
      </c>
      <c r="E134" s="46" t="s">
        <v>25</v>
      </c>
      <c r="F134" s="46" t="str">
        <f t="shared" si="4"/>
        <v>Kingston|Poor |ASHP hybrid system|Natural Gas|Demand Control Ventilation and Heat Recovery</v>
      </c>
      <c r="G134" s="22">
        <v>-19</v>
      </c>
      <c r="H134" s="22">
        <v>26.1</v>
      </c>
      <c r="I134" s="22">
        <v>80</v>
      </c>
      <c r="J134" s="22">
        <v>43</v>
      </c>
      <c r="K134" s="14">
        <v>-41.8</v>
      </c>
      <c r="L134" s="15">
        <v>-0.94899999999999995</v>
      </c>
      <c r="M134" s="16">
        <v>54.7</v>
      </c>
      <c r="N134" s="16">
        <v>1.7</v>
      </c>
      <c r="O134" s="16">
        <v>7.3</v>
      </c>
      <c r="P134" s="17">
        <v>55220</v>
      </c>
      <c r="Q134" s="19">
        <v>0.13200000000000001</v>
      </c>
      <c r="R134" s="42">
        <v>11139</v>
      </c>
    </row>
    <row r="135" spans="1:18" s="53" customFormat="1">
      <c r="A135" s="30" t="s">
        <v>54</v>
      </c>
      <c r="B135" s="6" t="s">
        <v>55</v>
      </c>
      <c r="C135" s="30" t="s">
        <v>14</v>
      </c>
      <c r="D135" s="54" t="s">
        <v>12</v>
      </c>
      <c r="E135" s="52" t="s">
        <v>25</v>
      </c>
      <c r="F135" s="46" t="str">
        <f t="shared" si="4"/>
        <v>Ottawa|Good|ASHP hybrid system|Propane |Demand Control Ventilation and Heat Recovery</v>
      </c>
      <c r="G135" s="29">
        <v>-21.8</v>
      </c>
      <c r="H135" s="29">
        <v>28.9</v>
      </c>
      <c r="I135" s="29">
        <v>60</v>
      </c>
      <c r="J135" s="29">
        <v>35</v>
      </c>
      <c r="K135" s="30">
        <v>-39.200000000000003</v>
      </c>
      <c r="L135" s="33">
        <v>-0.95299999999999996</v>
      </c>
      <c r="M135" s="30">
        <v>-339</v>
      </c>
      <c r="N135" s="30">
        <v>4.3</v>
      </c>
      <c r="O135" s="30">
        <v>3</v>
      </c>
      <c r="P135" s="32">
        <v>228651</v>
      </c>
      <c r="Q135" s="33">
        <v>0.34599999999999997</v>
      </c>
      <c r="R135" s="43">
        <v>23881</v>
      </c>
    </row>
    <row r="136" spans="1:18" s="53" customFormat="1">
      <c r="A136" s="30" t="s">
        <v>54</v>
      </c>
      <c r="B136" s="30" t="s">
        <v>22</v>
      </c>
      <c r="C136" s="30" t="s">
        <v>14</v>
      </c>
      <c r="D136" s="54" t="s">
        <v>12</v>
      </c>
      <c r="E136" s="52" t="s">
        <v>25</v>
      </c>
      <c r="F136" s="46" t="str">
        <f t="shared" si="4"/>
        <v>Ottawa|Medium|ASHP hybrid system|Propane |Demand Control Ventilation and Heat Recovery</v>
      </c>
      <c r="G136" s="29">
        <v>-21.8</v>
      </c>
      <c r="H136" s="29">
        <v>28.9</v>
      </c>
      <c r="I136" s="29">
        <v>70</v>
      </c>
      <c r="J136" s="29">
        <v>40</v>
      </c>
      <c r="K136" s="30">
        <v>-45.7</v>
      </c>
      <c r="L136" s="33">
        <v>-0.95299999999999996</v>
      </c>
      <c r="M136" s="30">
        <v>-347</v>
      </c>
      <c r="N136" s="30">
        <v>4.5999999999999996</v>
      </c>
      <c r="O136" s="30">
        <v>2.9</v>
      </c>
      <c r="P136" s="32">
        <v>271325</v>
      </c>
      <c r="Q136" s="33">
        <v>0.36799999999999999</v>
      </c>
      <c r="R136" s="43">
        <v>26660</v>
      </c>
    </row>
    <row r="137" spans="1:18" s="53" customFormat="1">
      <c r="A137" s="30" t="s">
        <v>54</v>
      </c>
      <c r="B137" s="6" t="s">
        <v>58</v>
      </c>
      <c r="C137" s="30" t="s">
        <v>14</v>
      </c>
      <c r="D137" s="54" t="s">
        <v>12</v>
      </c>
      <c r="E137" s="52" t="s">
        <v>25</v>
      </c>
      <c r="F137" s="46" t="str">
        <f t="shared" si="4"/>
        <v>Ottawa|Poor |ASHP hybrid system|Propane |Demand Control Ventilation and Heat Recovery</v>
      </c>
      <c r="G137" s="29">
        <v>-21.8</v>
      </c>
      <c r="H137" s="29">
        <v>28.9</v>
      </c>
      <c r="I137" s="29">
        <v>84</v>
      </c>
      <c r="J137" s="29">
        <v>45</v>
      </c>
      <c r="K137" s="30">
        <v>-54.8</v>
      </c>
      <c r="L137" s="33">
        <v>-0.95399999999999996</v>
      </c>
      <c r="M137" s="30">
        <v>-357</v>
      </c>
      <c r="N137" s="30">
        <v>4.9000000000000004</v>
      </c>
      <c r="O137" s="30">
        <v>2.6</v>
      </c>
      <c r="P137" s="32">
        <v>331304</v>
      </c>
      <c r="Q137" s="33">
        <v>0.39800000000000002</v>
      </c>
      <c r="R137" s="43">
        <v>31870</v>
      </c>
    </row>
    <row r="138" spans="1:18" s="53" customFormat="1">
      <c r="A138" s="30" t="s">
        <v>56</v>
      </c>
      <c r="B138" s="6" t="s">
        <v>55</v>
      </c>
      <c r="C138" s="30" t="s">
        <v>14</v>
      </c>
      <c r="D138" s="54" t="s">
        <v>12</v>
      </c>
      <c r="E138" s="52" t="s">
        <v>25</v>
      </c>
      <c r="F138" s="46" t="str">
        <f t="shared" si="4"/>
        <v>Thunder Bay|Good|ASHP hybrid system|Propane |Demand Control Ventilation and Heat Recovery</v>
      </c>
      <c r="G138" s="29">
        <v>-27</v>
      </c>
      <c r="H138" s="29">
        <v>27</v>
      </c>
      <c r="I138" s="29">
        <v>64</v>
      </c>
      <c r="J138" s="29">
        <v>32.5</v>
      </c>
      <c r="K138" s="30">
        <v>-44.9</v>
      </c>
      <c r="L138" s="33">
        <v>-0.95599999999999996</v>
      </c>
      <c r="M138" s="30">
        <v>-340</v>
      </c>
      <c r="N138" s="30">
        <v>4.8</v>
      </c>
      <c r="O138" s="30">
        <v>2.7</v>
      </c>
      <c r="P138" s="32">
        <v>262508</v>
      </c>
      <c r="Q138" s="33">
        <v>0.38600000000000001</v>
      </c>
      <c r="R138" s="43">
        <v>25490</v>
      </c>
    </row>
    <row r="139" spans="1:18" s="53" customFormat="1">
      <c r="A139" s="30" t="s">
        <v>56</v>
      </c>
      <c r="B139" s="30" t="s">
        <v>22</v>
      </c>
      <c r="C139" s="30" t="s">
        <v>14</v>
      </c>
      <c r="D139" s="54" t="s">
        <v>12</v>
      </c>
      <c r="E139" s="52" t="s">
        <v>25</v>
      </c>
      <c r="F139" s="46" t="str">
        <f t="shared" si="4"/>
        <v>Thunder Bay|Medium|ASHP hybrid system|Propane |Demand Control Ventilation and Heat Recovery</v>
      </c>
      <c r="G139" s="29">
        <v>-27</v>
      </c>
      <c r="H139" s="29">
        <v>27</v>
      </c>
      <c r="I139" s="29">
        <v>77</v>
      </c>
      <c r="J139" s="29">
        <v>38</v>
      </c>
      <c r="K139" s="30">
        <v>-54</v>
      </c>
      <c r="L139" s="33">
        <v>-0.95699999999999996</v>
      </c>
      <c r="M139" s="30">
        <v>-349</v>
      </c>
      <c r="N139" s="30">
        <v>5.2</v>
      </c>
      <c r="O139" s="30">
        <v>2.5</v>
      </c>
      <c r="P139" s="32">
        <v>321582</v>
      </c>
      <c r="Q139" s="33">
        <v>0.41499999999999998</v>
      </c>
      <c r="R139" s="43">
        <v>30638</v>
      </c>
    </row>
    <row r="140" spans="1:18" s="53" customFormat="1">
      <c r="A140" s="28" t="s">
        <v>56</v>
      </c>
      <c r="B140" s="6" t="s">
        <v>58</v>
      </c>
      <c r="C140" s="30" t="s">
        <v>14</v>
      </c>
      <c r="D140" s="54" t="s">
        <v>12</v>
      </c>
      <c r="E140" s="52" t="s">
        <v>25</v>
      </c>
      <c r="F140" s="46" t="str">
        <f t="shared" si="4"/>
        <v>Thunder Bay|Poor |ASHP hybrid system|Propane |Demand Control Ventilation and Heat Recovery</v>
      </c>
      <c r="G140" s="29">
        <v>-27</v>
      </c>
      <c r="H140" s="29">
        <v>27</v>
      </c>
      <c r="I140" s="29">
        <v>86</v>
      </c>
      <c r="J140" s="29">
        <v>43.5</v>
      </c>
      <c r="K140" s="30">
        <v>-60.3</v>
      </c>
      <c r="L140" s="33">
        <v>-0.95699999999999996</v>
      </c>
      <c r="M140" s="30">
        <v>-353</v>
      </c>
      <c r="N140" s="30">
        <v>5.3</v>
      </c>
      <c r="O140" s="30">
        <v>2.5</v>
      </c>
      <c r="P140" s="32">
        <v>361956</v>
      </c>
      <c r="Q140" s="33">
        <v>0.42699999999999999</v>
      </c>
      <c r="R140" s="43">
        <v>34245</v>
      </c>
    </row>
    <row r="141" spans="1:18" s="53" customFormat="1">
      <c r="A141" s="28" t="s">
        <v>18</v>
      </c>
      <c r="B141" s="6" t="s">
        <v>55</v>
      </c>
      <c r="C141" s="30" t="s">
        <v>14</v>
      </c>
      <c r="D141" s="54" t="s">
        <v>12</v>
      </c>
      <c r="E141" s="52" t="s">
        <v>25</v>
      </c>
      <c r="F141" s="46" t="str">
        <f t="shared" si="4"/>
        <v>Toronto|Good|ASHP hybrid system|Propane |Demand Control Ventilation and Heat Recovery</v>
      </c>
      <c r="G141" s="29">
        <v>-17.100000000000001</v>
      </c>
      <c r="H141" s="29">
        <v>28.8</v>
      </c>
      <c r="I141" s="29">
        <v>55</v>
      </c>
      <c r="J141" s="29">
        <v>34</v>
      </c>
      <c r="K141" s="30">
        <v>-36.1</v>
      </c>
      <c r="L141" s="33">
        <v>-0.95299999999999996</v>
      </c>
      <c r="M141" s="30">
        <v>-333</v>
      </c>
      <c r="N141" s="30">
        <v>4.0999999999999996</v>
      </c>
      <c r="O141" s="30">
        <v>3.2</v>
      </c>
      <c r="P141" s="32">
        <v>208270</v>
      </c>
      <c r="Q141" s="33">
        <v>0.33100000000000002</v>
      </c>
      <c r="R141" s="43">
        <v>21133</v>
      </c>
    </row>
    <row r="142" spans="1:18" s="53" customFormat="1">
      <c r="A142" s="28" t="s">
        <v>18</v>
      </c>
      <c r="B142" s="28" t="s">
        <v>22</v>
      </c>
      <c r="C142" s="30" t="s">
        <v>14</v>
      </c>
      <c r="D142" s="54" t="s">
        <v>12</v>
      </c>
      <c r="E142" s="52" t="s">
        <v>25</v>
      </c>
      <c r="F142" s="46" t="str">
        <f t="shared" si="4"/>
        <v>Toronto|Medium|ASHP hybrid system|Propane |Demand Control Ventilation and Heat Recovery</v>
      </c>
      <c r="G142" s="29">
        <v>-17.100000000000001</v>
      </c>
      <c r="H142" s="29">
        <v>28.8</v>
      </c>
      <c r="I142" s="29">
        <v>65</v>
      </c>
      <c r="J142" s="29">
        <v>40</v>
      </c>
      <c r="K142" s="30">
        <v>-42.7</v>
      </c>
      <c r="L142" s="33">
        <v>-0.95299999999999996</v>
      </c>
      <c r="M142" s="30">
        <v>-343</v>
      </c>
      <c r="N142" s="30">
        <v>4.4000000000000004</v>
      </c>
      <c r="O142" s="30">
        <v>3</v>
      </c>
      <c r="P142" s="32">
        <v>251136</v>
      </c>
      <c r="Q142" s="33">
        <v>0.35299999999999998</v>
      </c>
      <c r="R142" s="43">
        <v>24968</v>
      </c>
    </row>
    <row r="143" spans="1:18" s="53" customFormat="1">
      <c r="A143" s="28" t="s">
        <v>18</v>
      </c>
      <c r="B143" s="6" t="s">
        <v>58</v>
      </c>
      <c r="C143" s="30" t="s">
        <v>14</v>
      </c>
      <c r="D143" s="54" t="s">
        <v>12</v>
      </c>
      <c r="E143" s="52" t="s">
        <v>25</v>
      </c>
      <c r="F143" s="46" t="str">
        <f t="shared" si="4"/>
        <v>Toronto|Poor |ASHP hybrid system|Propane |Demand Control Ventilation and Heat Recovery</v>
      </c>
      <c r="G143" s="29">
        <v>-17.100000000000001</v>
      </c>
      <c r="H143" s="29">
        <v>28.8</v>
      </c>
      <c r="I143" s="29">
        <v>75</v>
      </c>
      <c r="J143" s="29">
        <v>45</v>
      </c>
      <c r="K143" s="30">
        <v>-52.6</v>
      </c>
      <c r="L143" s="33">
        <v>-0.95599999999999996</v>
      </c>
      <c r="M143" s="30">
        <v>-344</v>
      </c>
      <c r="N143" s="30">
        <v>4.8</v>
      </c>
      <c r="O143" s="30">
        <v>2.7</v>
      </c>
      <c r="P143" s="32">
        <v>310377</v>
      </c>
      <c r="Q143" s="33">
        <v>0.39</v>
      </c>
      <c r="R143" s="43">
        <v>30052</v>
      </c>
    </row>
    <row r="144" spans="1:18" s="53" customFormat="1">
      <c r="A144" s="30" t="s">
        <v>57</v>
      </c>
      <c r="B144" s="6" t="s">
        <v>55</v>
      </c>
      <c r="C144" s="30" t="s">
        <v>14</v>
      </c>
      <c r="D144" s="54" t="s">
        <v>12</v>
      </c>
      <c r="E144" s="52" t="s">
        <v>25</v>
      </c>
      <c r="F144" s="46" t="str">
        <f t="shared" si="4"/>
        <v>Kingston|Good|ASHP hybrid system|Propane |Demand Control Ventilation and Heat Recovery</v>
      </c>
      <c r="G144" s="29">
        <v>-19</v>
      </c>
      <c r="H144" s="29">
        <v>26.1</v>
      </c>
      <c r="I144" s="29">
        <v>58</v>
      </c>
      <c r="J144" s="29">
        <v>32</v>
      </c>
      <c r="K144" s="30">
        <v>-37.4</v>
      </c>
      <c r="L144" s="33">
        <v>-0.96</v>
      </c>
      <c r="M144" s="30">
        <v>-334</v>
      </c>
      <c r="N144" s="30">
        <v>4.2</v>
      </c>
      <c r="O144" s="30">
        <v>3.1</v>
      </c>
      <c r="P144" s="32">
        <v>216256</v>
      </c>
      <c r="Q144" s="31">
        <v>0.34</v>
      </c>
      <c r="R144" s="43">
        <v>21767</v>
      </c>
    </row>
    <row r="145" spans="1:18" s="53" customFormat="1">
      <c r="A145" s="30" t="s">
        <v>57</v>
      </c>
      <c r="B145" s="30" t="s">
        <v>22</v>
      </c>
      <c r="C145" s="30" t="s">
        <v>14</v>
      </c>
      <c r="D145" s="54" t="s">
        <v>12</v>
      </c>
      <c r="E145" s="52" t="s">
        <v>25</v>
      </c>
      <c r="F145" s="46" t="str">
        <f t="shared" si="4"/>
        <v>Kingston|Medium|ASHP hybrid system|Propane |Demand Control Ventilation and Heat Recovery</v>
      </c>
      <c r="G145" s="29">
        <v>-19</v>
      </c>
      <c r="H145" s="29">
        <v>26.1</v>
      </c>
      <c r="I145" s="29">
        <v>69</v>
      </c>
      <c r="J145" s="29">
        <v>37</v>
      </c>
      <c r="K145" s="30">
        <v>-44.4</v>
      </c>
      <c r="L145" s="33">
        <v>-0.95799999999999996</v>
      </c>
      <c r="M145" s="30">
        <v>-347</v>
      </c>
      <c r="N145" s="30">
        <v>4.5999999999999996</v>
      </c>
      <c r="O145" s="30">
        <v>2.9</v>
      </c>
      <c r="P145" s="32">
        <v>263077</v>
      </c>
      <c r="Q145" s="33">
        <v>0.36799999999999999</v>
      </c>
      <c r="R145" s="43">
        <v>25853</v>
      </c>
    </row>
    <row r="146" spans="1:18" s="53" customFormat="1">
      <c r="A146" s="30" t="s">
        <v>57</v>
      </c>
      <c r="B146" s="6" t="s">
        <v>58</v>
      </c>
      <c r="C146" s="30" t="s">
        <v>14</v>
      </c>
      <c r="D146" s="54" t="s">
        <v>12</v>
      </c>
      <c r="E146" s="52" t="s">
        <v>25</v>
      </c>
      <c r="F146" s="46" t="str">
        <f t="shared" si="4"/>
        <v>Kingston|Poor |ASHP hybrid system|Propane |Demand Control Ventilation and Heat Recovery</v>
      </c>
      <c r="G146" s="29">
        <v>-19</v>
      </c>
      <c r="H146" s="29">
        <v>26.1</v>
      </c>
      <c r="I146" s="29">
        <v>80</v>
      </c>
      <c r="J146" s="29">
        <v>43</v>
      </c>
      <c r="K146" s="30">
        <v>-51.5</v>
      </c>
      <c r="L146" s="33">
        <v>-0.95799999999999996</v>
      </c>
      <c r="M146" s="30">
        <v>-354</v>
      </c>
      <c r="N146" s="30">
        <v>4.8</v>
      </c>
      <c r="O146" s="30">
        <v>2.7</v>
      </c>
      <c r="P146" s="32">
        <v>309344</v>
      </c>
      <c r="Q146" s="31">
        <v>0.38700000000000001</v>
      </c>
      <c r="R146" s="43">
        <v>29978</v>
      </c>
    </row>
    <row r="147" spans="1:18">
      <c r="A147" s="6" t="s">
        <v>54</v>
      </c>
      <c r="B147" s="6" t="s">
        <v>55</v>
      </c>
      <c r="C147" s="6" t="s">
        <v>50</v>
      </c>
      <c r="D147" s="6" t="s">
        <v>51</v>
      </c>
      <c r="E147" s="47" t="s">
        <v>61</v>
      </c>
      <c r="F147" s="46" t="str">
        <f t="shared" si="4"/>
        <v>Ottawa|Good|ASHP|Natural Gas|Demand Control Ventilation, Air Sealing and Heat Recovery</v>
      </c>
      <c r="G147" s="21">
        <v>-21.8</v>
      </c>
      <c r="H147" s="21">
        <v>28.9</v>
      </c>
      <c r="I147" s="21">
        <v>60</v>
      </c>
      <c r="J147" s="21">
        <v>35</v>
      </c>
      <c r="K147" s="7">
        <v>-33.299999999999997</v>
      </c>
      <c r="L147" s="8">
        <v>-0.98699999999999999</v>
      </c>
      <c r="M147" s="6">
        <v>-19.22</v>
      </c>
      <c r="N147" s="6">
        <v>2</v>
      </c>
      <c r="O147" s="6">
        <v>6.3</v>
      </c>
      <c r="P147" s="9">
        <v>72193</v>
      </c>
      <c r="Q147" s="10">
        <v>0.16200000000000001</v>
      </c>
      <c r="R147" s="39">
        <v>11441</v>
      </c>
    </row>
    <row r="148" spans="1:18">
      <c r="A148" s="6" t="s">
        <v>54</v>
      </c>
      <c r="B148" s="6" t="s">
        <v>22</v>
      </c>
      <c r="C148" s="6" t="s">
        <v>50</v>
      </c>
      <c r="D148" s="6" t="s">
        <v>51</v>
      </c>
      <c r="E148" s="47" t="s">
        <v>61</v>
      </c>
      <c r="F148" s="46" t="str">
        <f t="shared" si="4"/>
        <v>Ottawa|Medium|ASHP|Natural Gas|Demand Control Ventilation, Air Sealing and Heat Recovery</v>
      </c>
      <c r="G148" s="21">
        <v>-21.8</v>
      </c>
      <c r="H148" s="21">
        <v>28.9</v>
      </c>
      <c r="I148" s="21">
        <v>70</v>
      </c>
      <c r="J148" s="21">
        <v>40</v>
      </c>
      <c r="K148" s="7">
        <v>-38.799999999999997</v>
      </c>
      <c r="L148" s="8">
        <v>-0.98699999999999999</v>
      </c>
      <c r="M148" s="7">
        <v>-28.84</v>
      </c>
      <c r="N148" s="7">
        <v>2.1</v>
      </c>
      <c r="O148" s="7">
        <v>5.9</v>
      </c>
      <c r="P148" s="9">
        <v>88489</v>
      </c>
      <c r="Q148" s="11">
        <v>0.17199999999999999</v>
      </c>
      <c r="R148" s="40">
        <v>13311</v>
      </c>
    </row>
    <row r="149" spans="1:18">
      <c r="A149" s="6" t="s">
        <v>54</v>
      </c>
      <c r="B149" s="6" t="s">
        <v>58</v>
      </c>
      <c r="C149" s="6" t="s">
        <v>50</v>
      </c>
      <c r="D149" s="6" t="s">
        <v>51</v>
      </c>
      <c r="E149" s="47" t="s">
        <v>61</v>
      </c>
      <c r="F149" s="46" t="str">
        <f t="shared" si="4"/>
        <v>Ottawa|Poor |ASHP|Natural Gas|Demand Control Ventilation, Air Sealing and Heat Recovery</v>
      </c>
      <c r="G149" s="21">
        <v>-21.8</v>
      </c>
      <c r="H149" s="21">
        <v>28.9</v>
      </c>
      <c r="I149" s="21">
        <v>84</v>
      </c>
      <c r="J149" s="21">
        <v>45</v>
      </c>
      <c r="K149" s="7">
        <v>-46.5</v>
      </c>
      <c r="L149" s="8">
        <v>-0.98799999999999999</v>
      </c>
      <c r="M149" s="7">
        <v>-45.66</v>
      </c>
      <c r="N149" s="7">
        <v>2.4</v>
      </c>
      <c r="O149" s="7">
        <v>5.3</v>
      </c>
      <c r="P149" s="12">
        <v>115097</v>
      </c>
      <c r="Q149" s="11">
        <v>0.19400000000000001</v>
      </c>
      <c r="R149" s="40">
        <v>15842</v>
      </c>
    </row>
    <row r="150" spans="1:18">
      <c r="A150" s="6" t="s">
        <v>56</v>
      </c>
      <c r="B150" s="6" t="s">
        <v>55</v>
      </c>
      <c r="C150" s="6" t="s">
        <v>50</v>
      </c>
      <c r="D150" s="6" t="s">
        <v>51</v>
      </c>
      <c r="E150" s="47" t="s">
        <v>61</v>
      </c>
      <c r="F150" s="46" t="str">
        <f t="shared" si="4"/>
        <v>Thunder Bay|Good|ASHP|Natural Gas|Demand Control Ventilation, Air Sealing and Heat Recovery</v>
      </c>
      <c r="G150" s="21">
        <v>-27</v>
      </c>
      <c r="H150" s="21">
        <v>27</v>
      </c>
      <c r="I150" s="21">
        <v>64</v>
      </c>
      <c r="J150" s="21">
        <v>32.5</v>
      </c>
      <c r="K150" s="7">
        <v>-37.799999999999997</v>
      </c>
      <c r="L150" s="8">
        <v>-0.99299999999999999</v>
      </c>
      <c r="M150" s="7">
        <v>-25.22</v>
      </c>
      <c r="N150" s="7">
        <v>2.4</v>
      </c>
      <c r="O150" s="7">
        <v>5.0999999999999996</v>
      </c>
      <c r="P150" s="12">
        <v>84719</v>
      </c>
      <c r="Q150" s="11">
        <v>0.2</v>
      </c>
      <c r="R150" s="40">
        <v>11553</v>
      </c>
    </row>
    <row r="151" spans="1:18">
      <c r="A151" s="6" t="s">
        <v>56</v>
      </c>
      <c r="B151" s="6" t="s">
        <v>22</v>
      </c>
      <c r="C151" s="6" t="s">
        <v>50</v>
      </c>
      <c r="D151" s="6" t="s">
        <v>51</v>
      </c>
      <c r="E151" s="47" t="s">
        <v>61</v>
      </c>
      <c r="F151" s="46" t="str">
        <f t="shared" si="4"/>
        <v>Thunder Bay|Medium|ASHP|Natural Gas|Demand Control Ventilation, Air Sealing and Heat Recovery</v>
      </c>
      <c r="G151" s="21">
        <v>-27</v>
      </c>
      <c r="H151" s="21">
        <v>27</v>
      </c>
      <c r="I151" s="21">
        <v>77</v>
      </c>
      <c r="J151" s="21">
        <v>38</v>
      </c>
      <c r="K151" s="7">
        <v>-45.7</v>
      </c>
      <c r="L151" s="8">
        <v>-0.99</v>
      </c>
      <c r="M151" s="7">
        <v>-31.65</v>
      </c>
      <c r="N151" s="7">
        <v>2.2999999999999998</v>
      </c>
      <c r="O151" s="7">
        <v>5.4</v>
      </c>
      <c r="P151" s="12">
        <v>105723</v>
      </c>
      <c r="Q151" s="11">
        <v>0.192</v>
      </c>
      <c r="R151" s="40">
        <v>14762</v>
      </c>
    </row>
    <row r="152" spans="1:18">
      <c r="A152" s="6" t="s">
        <v>56</v>
      </c>
      <c r="B152" s="6" t="s">
        <v>58</v>
      </c>
      <c r="C152" s="6" t="s">
        <v>50</v>
      </c>
      <c r="D152" s="6" t="s">
        <v>51</v>
      </c>
      <c r="E152" s="47" t="s">
        <v>61</v>
      </c>
      <c r="F152" s="46" t="str">
        <f t="shared" si="4"/>
        <v>Thunder Bay|Poor |ASHP|Natural Gas|Demand Control Ventilation, Air Sealing and Heat Recovery</v>
      </c>
      <c r="G152" s="21">
        <v>-27</v>
      </c>
      <c r="H152" s="21">
        <v>27</v>
      </c>
      <c r="I152" s="21">
        <v>86</v>
      </c>
      <c r="J152" s="21">
        <v>43.5</v>
      </c>
      <c r="K152" s="7">
        <v>-51.1</v>
      </c>
      <c r="L152" s="8">
        <v>-0.99</v>
      </c>
      <c r="M152" s="7">
        <v>-40.340000000000003</v>
      </c>
      <c r="N152" s="7">
        <v>2.5</v>
      </c>
      <c r="O152" s="7">
        <v>5.0999999999999996</v>
      </c>
      <c r="P152" s="12">
        <v>123189</v>
      </c>
      <c r="Q152" s="11">
        <v>0.20300000000000001</v>
      </c>
      <c r="R152" s="40">
        <v>16518</v>
      </c>
    </row>
    <row r="153" spans="1:18">
      <c r="A153" s="6" t="s">
        <v>18</v>
      </c>
      <c r="B153" s="6" t="s">
        <v>55</v>
      </c>
      <c r="C153" s="6" t="s">
        <v>50</v>
      </c>
      <c r="D153" s="6" t="s">
        <v>51</v>
      </c>
      <c r="E153" s="47" t="s">
        <v>61</v>
      </c>
      <c r="F153" s="46" t="str">
        <f t="shared" si="4"/>
        <v>Toronto|Good|ASHP|Natural Gas|Demand Control Ventilation, Air Sealing and Heat Recovery</v>
      </c>
      <c r="G153" s="21">
        <v>-17.100000000000001</v>
      </c>
      <c r="H153" s="21">
        <v>28.8</v>
      </c>
      <c r="I153" s="21">
        <v>55</v>
      </c>
      <c r="J153" s="21">
        <v>34</v>
      </c>
      <c r="K153" s="7">
        <v>-30.6</v>
      </c>
      <c r="L153" s="8">
        <v>-0.98699999999999999</v>
      </c>
      <c r="M153" s="7">
        <v>-2.11</v>
      </c>
      <c r="N153" s="7">
        <v>1.8</v>
      </c>
      <c r="O153" s="7">
        <v>6.9</v>
      </c>
      <c r="P153" s="12">
        <v>60464</v>
      </c>
      <c r="Q153" s="11">
        <v>0.14499999999999999</v>
      </c>
      <c r="R153" s="40">
        <v>10613</v>
      </c>
    </row>
    <row r="154" spans="1:18">
      <c r="A154" s="6" t="s">
        <v>18</v>
      </c>
      <c r="B154" s="6" t="s">
        <v>22</v>
      </c>
      <c r="C154" s="6" t="s">
        <v>50</v>
      </c>
      <c r="D154" s="6" t="s">
        <v>51</v>
      </c>
      <c r="E154" s="47" t="s">
        <v>61</v>
      </c>
      <c r="F154" s="46" t="str">
        <f t="shared" si="4"/>
        <v>Toronto|Medium|ASHP|Natural Gas|Demand Control Ventilation, Air Sealing and Heat Recovery</v>
      </c>
      <c r="G154" s="21">
        <v>-17.100000000000001</v>
      </c>
      <c r="H154" s="21">
        <v>28.8</v>
      </c>
      <c r="I154" s="21">
        <v>65</v>
      </c>
      <c r="J154" s="21">
        <v>40</v>
      </c>
      <c r="K154" s="7">
        <v>-36.200000000000003</v>
      </c>
      <c r="L154" s="8">
        <v>-0.98699999999999999</v>
      </c>
      <c r="M154" s="7">
        <v>-21.89</v>
      </c>
      <c r="N154" s="7">
        <v>2</v>
      </c>
      <c r="O154" s="7">
        <v>6.2</v>
      </c>
      <c r="P154" s="12">
        <v>79666</v>
      </c>
      <c r="Q154" s="11">
        <v>0.16300000000000001</v>
      </c>
      <c r="R154" s="40">
        <v>12535</v>
      </c>
    </row>
    <row r="155" spans="1:18">
      <c r="A155" s="6" t="s">
        <v>18</v>
      </c>
      <c r="B155" s="6" t="s">
        <v>58</v>
      </c>
      <c r="C155" s="6" t="s">
        <v>50</v>
      </c>
      <c r="D155" s="6" t="s">
        <v>51</v>
      </c>
      <c r="E155" s="47" t="s">
        <v>61</v>
      </c>
      <c r="F155" s="46" t="str">
        <f t="shared" si="4"/>
        <v>Toronto|Poor |ASHP|Natural Gas|Demand Control Ventilation, Air Sealing and Heat Recovery</v>
      </c>
      <c r="G155" s="21">
        <v>-17.100000000000001</v>
      </c>
      <c r="H155" s="21">
        <v>28.8</v>
      </c>
      <c r="I155" s="21">
        <v>75</v>
      </c>
      <c r="J155" s="21">
        <v>45</v>
      </c>
      <c r="K155" s="7">
        <v>-41.8</v>
      </c>
      <c r="L155" s="8">
        <v>-0.98699999999999999</v>
      </c>
      <c r="M155" s="7">
        <v>-36.33</v>
      </c>
      <c r="N155" s="7">
        <v>2.2000000000000002</v>
      </c>
      <c r="O155" s="7">
        <v>5.7</v>
      </c>
      <c r="P155" s="12">
        <v>98810</v>
      </c>
      <c r="Q155" s="11">
        <v>0.17899999999999999</v>
      </c>
      <c r="R155" s="40">
        <v>14412</v>
      </c>
    </row>
    <row r="156" spans="1:18">
      <c r="A156" s="6" t="s">
        <v>57</v>
      </c>
      <c r="B156" s="6" t="s">
        <v>55</v>
      </c>
      <c r="C156" s="6" t="s">
        <v>50</v>
      </c>
      <c r="D156" s="6" t="s">
        <v>51</v>
      </c>
      <c r="E156" s="47" t="s">
        <v>61</v>
      </c>
      <c r="F156" s="46" t="str">
        <f t="shared" si="4"/>
        <v>Kingston|Good|ASHP|Natural Gas|Demand Control Ventilation, Air Sealing and Heat Recovery</v>
      </c>
      <c r="G156" s="21">
        <v>-19</v>
      </c>
      <c r="H156" s="21">
        <v>26.1</v>
      </c>
      <c r="I156" s="21">
        <v>58</v>
      </c>
      <c r="J156" s="21">
        <v>32</v>
      </c>
      <c r="K156" s="7">
        <v>-31.6</v>
      </c>
      <c r="L156" s="8">
        <v>-0.98399999999999999</v>
      </c>
      <c r="M156" s="7">
        <v>-15.37</v>
      </c>
      <c r="N156" s="7">
        <v>1.9</v>
      </c>
      <c r="O156" s="7">
        <v>6.8</v>
      </c>
      <c r="P156" s="12">
        <v>67249</v>
      </c>
      <c r="Q156" s="11">
        <v>0.14699999999999999</v>
      </c>
      <c r="R156" s="40">
        <v>11561</v>
      </c>
    </row>
    <row r="157" spans="1:18">
      <c r="A157" s="6" t="s">
        <v>57</v>
      </c>
      <c r="B157" s="6" t="s">
        <v>22</v>
      </c>
      <c r="C157" s="6" t="s">
        <v>50</v>
      </c>
      <c r="D157" s="6" t="s">
        <v>51</v>
      </c>
      <c r="E157" s="47" t="s">
        <v>61</v>
      </c>
      <c r="F157" s="46" t="str">
        <f t="shared" si="4"/>
        <v>Kingston|Medium|ASHP|Natural Gas|Demand Control Ventilation, Air Sealing and Heat Recovery</v>
      </c>
      <c r="G157" s="21">
        <v>-19</v>
      </c>
      <c r="H157" s="21">
        <v>26.1</v>
      </c>
      <c r="I157" s="21">
        <v>69</v>
      </c>
      <c r="J157" s="21">
        <v>37</v>
      </c>
      <c r="K157" s="7">
        <v>-37.5</v>
      </c>
      <c r="L157" s="8">
        <v>-0.98699999999999999</v>
      </c>
      <c r="M157" s="7">
        <v>-31.78</v>
      </c>
      <c r="N157" s="7">
        <v>2.1</v>
      </c>
      <c r="O157" s="7">
        <v>5.9</v>
      </c>
      <c r="P157" s="12">
        <v>86703</v>
      </c>
      <c r="Q157" s="11">
        <v>0.17199999999999999</v>
      </c>
      <c r="R157" s="40">
        <v>13010</v>
      </c>
    </row>
    <row r="158" spans="1:18">
      <c r="A158" s="6" t="s">
        <v>57</v>
      </c>
      <c r="B158" s="6" t="s">
        <v>58</v>
      </c>
      <c r="C158" s="6" t="s">
        <v>50</v>
      </c>
      <c r="D158" s="6" t="s">
        <v>51</v>
      </c>
      <c r="E158" s="47" t="s">
        <v>61</v>
      </c>
      <c r="F158" s="46" t="str">
        <f t="shared" si="4"/>
        <v>Kingston|Poor |ASHP|Natural Gas|Demand Control Ventilation, Air Sealing and Heat Recovery</v>
      </c>
      <c r="G158" s="21">
        <v>-19</v>
      </c>
      <c r="H158" s="21">
        <v>26.1</v>
      </c>
      <c r="I158" s="21">
        <v>80</v>
      </c>
      <c r="J158" s="21">
        <v>43</v>
      </c>
      <c r="K158" s="7">
        <v>-43.4</v>
      </c>
      <c r="L158" s="13">
        <v>-0.98699999999999999</v>
      </c>
      <c r="M158" s="7">
        <v>-46.26</v>
      </c>
      <c r="N158" s="7">
        <v>2.2999999999999998</v>
      </c>
      <c r="O158" s="7">
        <v>5.5</v>
      </c>
      <c r="P158" s="12">
        <v>107744</v>
      </c>
      <c r="Q158" s="11">
        <v>0.189</v>
      </c>
      <c r="R158" s="40">
        <v>15089</v>
      </c>
    </row>
    <row r="159" spans="1:18">
      <c r="A159" s="23" t="s">
        <v>54</v>
      </c>
      <c r="B159" s="6" t="s">
        <v>55</v>
      </c>
      <c r="C159" s="23" t="s">
        <v>50</v>
      </c>
      <c r="D159" s="44" t="s">
        <v>12</v>
      </c>
      <c r="E159" s="47" t="s">
        <v>61</v>
      </c>
      <c r="F159" s="46" t="str">
        <f t="shared" si="4"/>
        <v>Ottawa|Good|ASHP|Propane |Demand Control Ventilation, Air Sealing and Heat Recovery</v>
      </c>
      <c r="G159" s="24">
        <v>-21.8</v>
      </c>
      <c r="H159" s="24">
        <v>28.9</v>
      </c>
      <c r="I159" s="24">
        <v>60</v>
      </c>
      <c r="J159" s="24">
        <v>35</v>
      </c>
      <c r="K159" s="25">
        <v>-40.700000000000003</v>
      </c>
      <c r="L159" s="48">
        <v>0.99</v>
      </c>
      <c r="M159" s="25">
        <v>-396</v>
      </c>
      <c r="N159" s="25">
        <v>4.5</v>
      </c>
      <c r="O159" s="25">
        <v>2.9</v>
      </c>
      <c r="P159" s="27">
        <v>264242</v>
      </c>
      <c r="Q159" s="26">
        <v>0.36599999999999999</v>
      </c>
      <c r="R159" s="41">
        <v>25880</v>
      </c>
    </row>
    <row r="160" spans="1:18">
      <c r="A160" s="25" t="s">
        <v>54</v>
      </c>
      <c r="B160" s="25" t="s">
        <v>22</v>
      </c>
      <c r="C160" s="25" t="s">
        <v>50</v>
      </c>
      <c r="D160" s="51" t="s">
        <v>12</v>
      </c>
      <c r="E160" s="47" t="s">
        <v>61</v>
      </c>
      <c r="F160" s="46" t="str">
        <f t="shared" si="4"/>
        <v>Ottawa|Medium|ASHP|Propane |Demand Control Ventilation, Air Sealing and Heat Recovery</v>
      </c>
      <c r="G160" s="24">
        <v>-21.8</v>
      </c>
      <c r="H160" s="24">
        <v>28.9</v>
      </c>
      <c r="I160" s="24">
        <v>70</v>
      </c>
      <c r="J160" s="24">
        <v>40</v>
      </c>
      <c r="K160" s="25">
        <v>-47.5</v>
      </c>
      <c r="L160" s="48">
        <v>-0.99</v>
      </c>
      <c r="M160" s="25">
        <v>-431</v>
      </c>
      <c r="N160" s="25">
        <v>5.8</v>
      </c>
      <c r="O160" s="25">
        <v>2.2000000000000002</v>
      </c>
      <c r="P160" s="27">
        <v>327088</v>
      </c>
      <c r="Q160" s="26">
        <v>0.46600000000000003</v>
      </c>
      <c r="R160" s="41">
        <v>30157</v>
      </c>
    </row>
    <row r="161" spans="1:18">
      <c r="A161" s="23" t="s">
        <v>54</v>
      </c>
      <c r="B161" s="6" t="s">
        <v>58</v>
      </c>
      <c r="C161" s="23" t="s">
        <v>50</v>
      </c>
      <c r="D161" s="44" t="s">
        <v>12</v>
      </c>
      <c r="E161" s="47" t="s">
        <v>61</v>
      </c>
      <c r="F161" s="46" t="str">
        <f t="shared" si="4"/>
        <v>Ottawa|Poor |ASHP|Propane |Demand Control Ventilation, Air Sealing and Heat Recovery</v>
      </c>
      <c r="G161" s="24">
        <v>-21.8</v>
      </c>
      <c r="H161" s="24">
        <v>28.9</v>
      </c>
      <c r="I161" s="24">
        <v>84</v>
      </c>
      <c r="J161" s="24">
        <v>45</v>
      </c>
      <c r="K161" s="25">
        <v>-56.9</v>
      </c>
      <c r="L161" s="48">
        <v>-0.99</v>
      </c>
      <c r="M161" s="25">
        <v>-424</v>
      </c>
      <c r="N161" s="25">
        <v>5.6</v>
      </c>
      <c r="O161" s="25">
        <v>2.2999999999999998</v>
      </c>
      <c r="P161" s="27">
        <v>387823</v>
      </c>
      <c r="Q161" s="26">
        <v>0.44900000000000001</v>
      </c>
      <c r="R161" s="41">
        <v>36057</v>
      </c>
    </row>
    <row r="162" spans="1:18">
      <c r="A162" s="23" t="s">
        <v>56</v>
      </c>
      <c r="B162" s="6" t="s">
        <v>55</v>
      </c>
      <c r="C162" s="23" t="s">
        <v>50</v>
      </c>
      <c r="D162" s="44" t="s">
        <v>12</v>
      </c>
      <c r="E162" s="47" t="s">
        <v>61</v>
      </c>
      <c r="F162" s="46" t="str">
        <f t="shared" si="4"/>
        <v>Thunder Bay|Good|ASHP|Propane |Demand Control Ventilation, Air Sealing and Heat Recovery</v>
      </c>
      <c r="G162" s="24">
        <v>-27</v>
      </c>
      <c r="H162" s="24">
        <v>27</v>
      </c>
      <c r="I162" s="24">
        <v>64</v>
      </c>
      <c r="J162" s="24">
        <v>32.5</v>
      </c>
      <c r="K162" s="25">
        <v>-45.6</v>
      </c>
      <c r="L162" s="48">
        <v>-0.99199999999999999</v>
      </c>
      <c r="M162" s="25">
        <v>-399</v>
      </c>
      <c r="N162" s="25">
        <v>5.0999999999999996</v>
      </c>
      <c r="O162" s="25">
        <v>2.6</v>
      </c>
      <c r="P162" s="27">
        <v>303704</v>
      </c>
      <c r="Q162" s="26">
        <v>0.41099999999999998</v>
      </c>
      <c r="R162" s="41">
        <v>28872</v>
      </c>
    </row>
    <row r="163" spans="1:18">
      <c r="A163" s="23" t="s">
        <v>56</v>
      </c>
      <c r="B163" s="23" t="s">
        <v>22</v>
      </c>
      <c r="C163" s="23" t="s">
        <v>50</v>
      </c>
      <c r="D163" s="44" t="s">
        <v>12</v>
      </c>
      <c r="E163" s="47" t="s">
        <v>61</v>
      </c>
      <c r="F163" s="46" t="str">
        <f t="shared" ref="F163:F194" si="5">A163&amp;"|"&amp;B163&amp;"|"&amp;C163&amp;"|"&amp;D163&amp;"|"&amp;E163</f>
        <v>Thunder Bay|Medium|ASHP|Propane |Demand Control Ventilation, Air Sealing and Heat Recovery</v>
      </c>
      <c r="G163" s="24">
        <v>-27</v>
      </c>
      <c r="H163" s="24">
        <v>27</v>
      </c>
      <c r="I163" s="24">
        <v>77</v>
      </c>
      <c r="J163" s="24">
        <v>38</v>
      </c>
      <c r="K163" s="25">
        <v>-56</v>
      </c>
      <c r="L163" s="48">
        <v>-0.99199999999999999</v>
      </c>
      <c r="M163" s="25">
        <v>-414</v>
      </c>
      <c r="N163" s="25">
        <v>5.7</v>
      </c>
      <c r="O163" s="25">
        <v>2.2999999999999998</v>
      </c>
      <c r="P163" s="27">
        <v>374788</v>
      </c>
      <c r="Q163" s="26">
        <v>0.46</v>
      </c>
      <c r="R163" s="41">
        <v>34705</v>
      </c>
    </row>
    <row r="164" spans="1:18">
      <c r="A164" s="23" t="s">
        <v>56</v>
      </c>
      <c r="B164" s="6" t="s">
        <v>58</v>
      </c>
      <c r="C164" s="23" t="s">
        <v>50</v>
      </c>
      <c r="D164" s="44" t="s">
        <v>12</v>
      </c>
      <c r="E164" s="47" t="s">
        <v>61</v>
      </c>
      <c r="F164" s="46" t="str">
        <f t="shared" si="5"/>
        <v>Thunder Bay|Poor |ASHP|Propane |Demand Control Ventilation, Air Sealing and Heat Recovery</v>
      </c>
      <c r="G164" s="24">
        <v>-27</v>
      </c>
      <c r="H164" s="24">
        <v>27</v>
      </c>
      <c r="I164" s="24">
        <v>86</v>
      </c>
      <c r="J164" s="24">
        <v>43.5</v>
      </c>
      <c r="K164" s="25">
        <v>-62.5</v>
      </c>
      <c r="L164" s="48">
        <v>-0.99199999999999999</v>
      </c>
      <c r="M164" s="25">
        <v>-421</v>
      </c>
      <c r="N164" s="25">
        <v>6.1</v>
      </c>
      <c r="O164" s="25">
        <v>2.2000000000000002</v>
      </c>
      <c r="P164" s="27">
        <v>423649</v>
      </c>
      <c r="Q164" s="26">
        <v>0.48499999999999999</v>
      </c>
      <c r="R164" s="41">
        <v>38792</v>
      </c>
    </row>
    <row r="165" spans="1:18">
      <c r="A165" s="23" t="s">
        <v>18</v>
      </c>
      <c r="B165" s="6" t="s">
        <v>55</v>
      </c>
      <c r="C165" s="23" t="s">
        <v>50</v>
      </c>
      <c r="D165" s="44" t="s">
        <v>12</v>
      </c>
      <c r="E165" s="47" t="s">
        <v>61</v>
      </c>
      <c r="F165" s="46" t="str">
        <f t="shared" si="5"/>
        <v>Toronto|Good|ASHP|Propane |Demand Control Ventilation, Air Sealing and Heat Recovery</v>
      </c>
      <c r="G165" s="24">
        <v>-17.100000000000001</v>
      </c>
      <c r="H165" s="24">
        <v>28.8</v>
      </c>
      <c r="I165" s="24">
        <v>55</v>
      </c>
      <c r="J165" s="24">
        <v>34</v>
      </c>
      <c r="K165" s="25">
        <v>-37.5</v>
      </c>
      <c r="L165" s="48">
        <v>-0.98899999999999999</v>
      </c>
      <c r="M165" s="25">
        <v>-388</v>
      </c>
      <c r="N165" s="25">
        <v>4.3</v>
      </c>
      <c r="O165" s="25">
        <v>3.1</v>
      </c>
      <c r="P165" s="27">
        <v>239760</v>
      </c>
      <c r="Q165" s="26">
        <v>0.34499999999999997</v>
      </c>
      <c r="R165" s="41">
        <v>23900</v>
      </c>
    </row>
    <row r="166" spans="1:18">
      <c r="A166" s="23" t="s">
        <v>18</v>
      </c>
      <c r="B166" s="23" t="s">
        <v>22</v>
      </c>
      <c r="C166" s="23" t="s">
        <v>50</v>
      </c>
      <c r="D166" s="44" t="s">
        <v>12</v>
      </c>
      <c r="E166" s="47" t="s">
        <v>61</v>
      </c>
      <c r="F166" s="46" t="str">
        <f t="shared" si="5"/>
        <v>Toronto|Medium|ASHP|Propane |Demand Control Ventilation, Air Sealing and Heat Recovery</v>
      </c>
      <c r="G166" s="24">
        <v>-17.100000000000001</v>
      </c>
      <c r="H166" s="24">
        <v>28.8</v>
      </c>
      <c r="I166" s="24">
        <v>65</v>
      </c>
      <c r="J166" s="24">
        <v>40</v>
      </c>
      <c r="K166" s="25">
        <v>-44.3</v>
      </c>
      <c r="L166" s="48">
        <v>-0.98899999999999999</v>
      </c>
      <c r="M166" s="25">
        <v>-404</v>
      </c>
      <c r="N166" s="25">
        <v>4.7</v>
      </c>
      <c r="O166" s="25">
        <v>2.8</v>
      </c>
      <c r="P166" s="27">
        <v>291517</v>
      </c>
      <c r="Q166" s="26">
        <v>0.38</v>
      </c>
      <c r="R166" s="41">
        <v>28238</v>
      </c>
    </row>
    <row r="167" spans="1:18">
      <c r="A167" s="23" t="s">
        <v>18</v>
      </c>
      <c r="B167" s="6" t="s">
        <v>58</v>
      </c>
      <c r="C167" s="23" t="s">
        <v>50</v>
      </c>
      <c r="D167" s="44" t="s">
        <v>12</v>
      </c>
      <c r="E167" s="47" t="s">
        <v>61</v>
      </c>
      <c r="F167" s="46" t="str">
        <f t="shared" si="5"/>
        <v>Toronto|Poor |ASHP|Propane |Demand Control Ventilation, Air Sealing and Heat Recovery</v>
      </c>
      <c r="G167" s="24">
        <v>-17.100000000000001</v>
      </c>
      <c r="H167" s="24">
        <v>28.8</v>
      </c>
      <c r="I167" s="24">
        <v>75</v>
      </c>
      <c r="J167" s="24">
        <v>45</v>
      </c>
      <c r="K167" s="25">
        <v>-54.6</v>
      </c>
      <c r="L167" s="48">
        <v>-0.99199999999999999</v>
      </c>
      <c r="M167" s="25">
        <v>-409</v>
      </c>
      <c r="N167" s="25">
        <v>5.4</v>
      </c>
      <c r="O167" s="25">
        <v>2.4</v>
      </c>
      <c r="P167" s="27">
        <v>362465</v>
      </c>
      <c r="Q167" s="26">
        <v>0.432</v>
      </c>
      <c r="R167" s="41">
        <v>34031</v>
      </c>
    </row>
    <row r="168" spans="1:18">
      <c r="A168" s="23" t="s">
        <v>57</v>
      </c>
      <c r="B168" s="6" t="s">
        <v>55</v>
      </c>
      <c r="C168" s="23" t="s">
        <v>50</v>
      </c>
      <c r="D168" s="44" t="s">
        <v>12</v>
      </c>
      <c r="E168" s="47" t="s">
        <v>61</v>
      </c>
      <c r="F168" s="46" t="str">
        <f t="shared" si="5"/>
        <v>Kingston|Good|ASHP|Propane |Demand Control Ventilation, Air Sealing and Heat Recovery</v>
      </c>
      <c r="G168" s="24">
        <v>-19</v>
      </c>
      <c r="H168" s="24">
        <v>26.1</v>
      </c>
      <c r="I168" s="24">
        <v>58</v>
      </c>
      <c r="J168" s="24">
        <v>32</v>
      </c>
      <c r="K168" s="25">
        <v>-38.700000000000003</v>
      </c>
      <c r="L168" s="48">
        <v>-0.98699999999999999</v>
      </c>
      <c r="M168" s="25">
        <v>-397</v>
      </c>
      <c r="N168" s="25">
        <v>4.2</v>
      </c>
      <c r="O168" s="25">
        <v>3.1</v>
      </c>
      <c r="P168" s="27">
        <v>251496</v>
      </c>
      <c r="Q168" s="26">
        <v>0.33700000000000002</v>
      </c>
      <c r="R168" s="41">
        <v>25219</v>
      </c>
    </row>
    <row r="169" spans="1:18">
      <c r="A169" s="23" t="s">
        <v>57</v>
      </c>
      <c r="B169" s="23" t="s">
        <v>22</v>
      </c>
      <c r="C169" s="23" t="s">
        <v>50</v>
      </c>
      <c r="D169" s="44" t="s">
        <v>12</v>
      </c>
      <c r="E169" s="47" t="s">
        <v>61</v>
      </c>
      <c r="F169" s="46" t="str">
        <f t="shared" si="5"/>
        <v>Kingston|Medium|ASHP|Propane |Demand Control Ventilation, Air Sealing and Heat Recovery</v>
      </c>
      <c r="G169" s="24">
        <v>-19</v>
      </c>
      <c r="H169" s="24">
        <v>26.1</v>
      </c>
      <c r="I169" s="24">
        <v>69</v>
      </c>
      <c r="J169" s="24">
        <v>37</v>
      </c>
      <c r="K169" s="25">
        <v>-45.8</v>
      </c>
      <c r="L169" s="48">
        <v>-0.98799999999999999</v>
      </c>
      <c r="M169" s="25">
        <v>-412</v>
      </c>
      <c r="N169" s="25">
        <v>5</v>
      </c>
      <c r="O169" s="25">
        <v>2.6</v>
      </c>
      <c r="P169" s="27">
        <v>305920</v>
      </c>
      <c r="Q169" s="26">
        <v>0.39900000000000002</v>
      </c>
      <c r="R169" s="41">
        <v>29259</v>
      </c>
    </row>
    <row r="170" spans="1:18">
      <c r="A170" s="23" t="s">
        <v>57</v>
      </c>
      <c r="B170" s="6" t="s">
        <v>58</v>
      </c>
      <c r="C170" s="23" t="s">
        <v>50</v>
      </c>
      <c r="D170" s="44" t="s">
        <v>12</v>
      </c>
      <c r="E170" s="47" t="s">
        <v>61</v>
      </c>
      <c r="F170" s="46" t="str">
        <f t="shared" si="5"/>
        <v>Kingston|Poor |ASHP|Propane |Demand Control Ventilation, Air Sealing and Heat Recovery</v>
      </c>
      <c r="G170" s="24">
        <v>-19</v>
      </c>
      <c r="H170" s="24">
        <v>26.1</v>
      </c>
      <c r="I170" s="24">
        <v>80</v>
      </c>
      <c r="J170" s="24">
        <v>43</v>
      </c>
      <c r="K170" s="25">
        <v>-53.1</v>
      </c>
      <c r="L170" s="48">
        <v>-0.98899999999999999</v>
      </c>
      <c r="M170" s="25">
        <v>-424</v>
      </c>
      <c r="N170" s="25">
        <v>5.4</v>
      </c>
      <c r="O170" s="25">
        <v>2.4</v>
      </c>
      <c r="P170" s="27">
        <v>361909</v>
      </c>
      <c r="Q170" s="26">
        <v>0.432</v>
      </c>
      <c r="R170" s="41">
        <v>33929</v>
      </c>
    </row>
    <row r="171" spans="1:18">
      <c r="A171" s="14" t="s">
        <v>54</v>
      </c>
      <c r="B171" s="6" t="s">
        <v>55</v>
      </c>
      <c r="C171" s="14" t="s">
        <v>14</v>
      </c>
      <c r="D171" s="14" t="s">
        <v>51</v>
      </c>
      <c r="E171" s="47" t="s">
        <v>61</v>
      </c>
      <c r="F171" s="46" t="str">
        <f t="shared" si="5"/>
        <v>Ottawa|Good|ASHP hybrid system|Natural Gas|Demand Control Ventilation, Air Sealing and Heat Recovery</v>
      </c>
      <c r="G171" s="22">
        <v>-21.8</v>
      </c>
      <c r="H171" s="22">
        <v>28.9</v>
      </c>
      <c r="I171" s="22">
        <v>60</v>
      </c>
      <c r="J171" s="22">
        <v>35</v>
      </c>
      <c r="K171" s="14">
        <v>-33.1</v>
      </c>
      <c r="L171" s="15">
        <v>-0.98099999999999998</v>
      </c>
      <c r="M171" s="16">
        <v>-26.87</v>
      </c>
      <c r="N171" s="16">
        <v>2.1</v>
      </c>
      <c r="O171" s="16">
        <v>6.1</v>
      </c>
      <c r="P171" s="17">
        <v>74661</v>
      </c>
      <c r="Q171" s="18">
        <v>0.16800000000000001</v>
      </c>
      <c r="R171" s="42">
        <v>11458</v>
      </c>
    </row>
    <row r="172" spans="1:18">
      <c r="A172" s="14" t="s">
        <v>54</v>
      </c>
      <c r="B172" s="14" t="s">
        <v>22</v>
      </c>
      <c r="C172" s="14" t="s">
        <v>14</v>
      </c>
      <c r="D172" s="14" t="s">
        <v>51</v>
      </c>
      <c r="E172" s="47" t="s">
        <v>61</v>
      </c>
      <c r="F172" s="46" t="str">
        <f t="shared" si="5"/>
        <v>Ottawa|Medium|ASHP hybrid system|Natural Gas|Demand Control Ventilation, Air Sealing and Heat Recovery</v>
      </c>
      <c r="G172" s="22">
        <v>-21.8</v>
      </c>
      <c r="H172" s="22">
        <v>28.9</v>
      </c>
      <c r="I172" s="22">
        <v>70</v>
      </c>
      <c r="J172" s="22">
        <v>40</v>
      </c>
      <c r="K172" s="14">
        <v>-38.6</v>
      </c>
      <c r="L172" s="15">
        <v>-0.98199999999999998</v>
      </c>
      <c r="M172" s="16">
        <v>-44.58</v>
      </c>
      <c r="N172" s="16">
        <v>2.2999999999999998</v>
      </c>
      <c r="O172" s="16">
        <v>5.5</v>
      </c>
      <c r="P172" s="17">
        <v>94924</v>
      </c>
      <c r="Q172" s="18">
        <v>0.188</v>
      </c>
      <c r="R172" s="42">
        <v>13331</v>
      </c>
    </row>
    <row r="173" spans="1:18">
      <c r="A173" s="14" t="s">
        <v>54</v>
      </c>
      <c r="B173" s="6" t="s">
        <v>58</v>
      </c>
      <c r="C173" s="14" t="s">
        <v>14</v>
      </c>
      <c r="D173" s="14" t="s">
        <v>51</v>
      </c>
      <c r="E173" s="47" t="s">
        <v>61</v>
      </c>
      <c r="F173" s="46" t="str">
        <f t="shared" si="5"/>
        <v>Ottawa|Poor |ASHP hybrid system|Natural Gas|Demand Control Ventilation, Air Sealing and Heat Recovery</v>
      </c>
      <c r="G173" s="22">
        <v>-21.8</v>
      </c>
      <c r="H173" s="22">
        <v>28.9</v>
      </c>
      <c r="I173" s="22">
        <v>84</v>
      </c>
      <c r="J173" s="22">
        <v>45</v>
      </c>
      <c r="K173" s="14">
        <v>-46.3</v>
      </c>
      <c r="L173" s="15">
        <v>-0.98199999999999998</v>
      </c>
      <c r="M173" s="16">
        <v>-60.75</v>
      </c>
      <c r="N173" s="16">
        <v>2.6</v>
      </c>
      <c r="O173" s="16">
        <v>4.9000000000000004</v>
      </c>
      <c r="P173" s="17">
        <v>122411</v>
      </c>
      <c r="Q173" s="18">
        <v>0.21299999999999999</v>
      </c>
      <c r="R173" s="42">
        <v>15866</v>
      </c>
    </row>
    <row r="174" spans="1:18">
      <c r="A174" s="14" t="s">
        <v>56</v>
      </c>
      <c r="B174" s="6" t="s">
        <v>55</v>
      </c>
      <c r="C174" s="14" t="s">
        <v>14</v>
      </c>
      <c r="D174" s="14" t="s">
        <v>51</v>
      </c>
      <c r="E174" s="47" t="s">
        <v>61</v>
      </c>
      <c r="F174" s="46" t="str">
        <f t="shared" si="5"/>
        <v>Thunder Bay|Good|ASHP hybrid system|Natural Gas|Demand Control Ventilation, Air Sealing and Heat Recovery</v>
      </c>
      <c r="G174" s="22">
        <v>-27</v>
      </c>
      <c r="H174" s="22">
        <v>27</v>
      </c>
      <c r="I174" s="22">
        <v>64</v>
      </c>
      <c r="J174" s="22">
        <v>32.5</v>
      </c>
      <c r="K174" s="14">
        <v>-37.799999999999997</v>
      </c>
      <c r="L174" s="15">
        <v>-0.98499999999999999</v>
      </c>
      <c r="M174" s="16">
        <v>-32.24</v>
      </c>
      <c r="N174" s="16">
        <v>2.2999999999999998</v>
      </c>
      <c r="O174" s="16">
        <v>5.4</v>
      </c>
      <c r="P174" s="17">
        <v>87639</v>
      </c>
      <c r="Q174" s="18">
        <v>0.19</v>
      </c>
      <c r="R174" s="42">
        <v>12315</v>
      </c>
    </row>
    <row r="175" spans="1:18">
      <c r="A175" s="14" t="s">
        <v>56</v>
      </c>
      <c r="B175" s="14" t="s">
        <v>22</v>
      </c>
      <c r="C175" s="14" t="s">
        <v>14</v>
      </c>
      <c r="D175" s="14" t="s">
        <v>51</v>
      </c>
      <c r="E175" s="47" t="s">
        <v>61</v>
      </c>
      <c r="F175" s="46" t="str">
        <f t="shared" si="5"/>
        <v>Thunder Bay|Medium|ASHP hybrid system|Natural Gas|Demand Control Ventilation, Air Sealing and Heat Recovery</v>
      </c>
      <c r="G175" s="22">
        <v>-27</v>
      </c>
      <c r="H175" s="22">
        <v>27</v>
      </c>
      <c r="I175" s="22">
        <v>77</v>
      </c>
      <c r="J175" s="22">
        <v>38</v>
      </c>
      <c r="K175" s="14">
        <v>-45.4</v>
      </c>
      <c r="L175" s="15">
        <v>-0.98499999999999999</v>
      </c>
      <c r="M175" s="16">
        <v>-45.69</v>
      </c>
      <c r="N175" s="16">
        <v>2.5</v>
      </c>
      <c r="O175" s="16">
        <v>4.9000000000000004</v>
      </c>
      <c r="P175" s="17">
        <v>112431</v>
      </c>
      <c r="Q175" s="18">
        <v>0.21</v>
      </c>
      <c r="R175" s="42">
        <v>14785</v>
      </c>
    </row>
    <row r="176" spans="1:18">
      <c r="A176" s="14" t="s">
        <v>56</v>
      </c>
      <c r="B176" s="6" t="s">
        <v>58</v>
      </c>
      <c r="C176" s="14" t="s">
        <v>14</v>
      </c>
      <c r="D176" s="14" t="s">
        <v>51</v>
      </c>
      <c r="E176" s="47" t="s">
        <v>61</v>
      </c>
      <c r="F176" s="46" t="str">
        <f t="shared" si="5"/>
        <v>Thunder Bay|Poor |ASHP hybrid system|Natural Gas|Demand Control Ventilation, Air Sealing and Heat Recovery</v>
      </c>
      <c r="G176" s="22">
        <v>-27</v>
      </c>
      <c r="H176" s="22">
        <v>27</v>
      </c>
      <c r="I176" s="22">
        <v>86</v>
      </c>
      <c r="J176" s="22">
        <v>43.5</v>
      </c>
      <c r="K176" s="14">
        <v>-50.8</v>
      </c>
      <c r="L176" s="15">
        <v>-0.98499999999999999</v>
      </c>
      <c r="M176" s="16">
        <v>-54.3</v>
      </c>
      <c r="N176" s="16">
        <v>2.7</v>
      </c>
      <c r="O176" s="16">
        <v>4.5999999999999996</v>
      </c>
      <c r="P176" s="17">
        <v>130614</v>
      </c>
      <c r="Q176" s="18">
        <v>0.223</v>
      </c>
      <c r="R176" s="42">
        <v>16543</v>
      </c>
    </row>
    <row r="177" spans="1:18">
      <c r="A177" s="14" t="s">
        <v>18</v>
      </c>
      <c r="B177" s="6" t="s">
        <v>55</v>
      </c>
      <c r="C177" s="14" t="s">
        <v>14</v>
      </c>
      <c r="D177" s="14" t="s">
        <v>51</v>
      </c>
      <c r="E177" s="47" t="s">
        <v>61</v>
      </c>
      <c r="F177" s="46" t="str">
        <f t="shared" si="5"/>
        <v>Toronto|Good|ASHP hybrid system|Natural Gas|Demand Control Ventilation, Air Sealing and Heat Recovery</v>
      </c>
      <c r="G177" s="22">
        <v>-17.100000000000001</v>
      </c>
      <c r="H177" s="22">
        <v>28.8</v>
      </c>
      <c r="I177" s="22">
        <v>55</v>
      </c>
      <c r="J177" s="22">
        <v>34</v>
      </c>
      <c r="K177" s="14">
        <v>-30.4</v>
      </c>
      <c r="L177" s="15">
        <v>-0.98099999999999998</v>
      </c>
      <c r="M177" s="16">
        <v>-22.56</v>
      </c>
      <c r="N177" s="16">
        <v>2</v>
      </c>
      <c r="O177" s="16">
        <v>6.3</v>
      </c>
      <c r="P177" s="17">
        <v>67247</v>
      </c>
      <c r="Q177" s="18">
        <v>0.16200000000000001</v>
      </c>
      <c r="R177" s="42">
        <v>10629</v>
      </c>
    </row>
    <row r="178" spans="1:18">
      <c r="A178" s="14" t="s">
        <v>18</v>
      </c>
      <c r="B178" s="14" t="s">
        <v>22</v>
      </c>
      <c r="C178" s="14" t="s">
        <v>14</v>
      </c>
      <c r="D178" s="14" t="s">
        <v>51</v>
      </c>
      <c r="E178" s="47" t="s">
        <v>61</v>
      </c>
      <c r="F178" s="46" t="str">
        <f t="shared" si="5"/>
        <v>Toronto|Medium|ASHP hybrid system|Natural Gas|Demand Control Ventilation, Air Sealing and Heat Recovery</v>
      </c>
      <c r="G178" s="22">
        <v>-17.100000000000001</v>
      </c>
      <c r="H178" s="22">
        <v>28.8</v>
      </c>
      <c r="I178" s="22">
        <v>65</v>
      </c>
      <c r="J178" s="22">
        <v>40</v>
      </c>
      <c r="K178" s="14">
        <v>-36</v>
      </c>
      <c r="L178" s="15">
        <v>-0.98099999999999998</v>
      </c>
      <c r="M178" s="16">
        <v>-36.74</v>
      </c>
      <c r="N178" s="16">
        <v>2.2000000000000002</v>
      </c>
      <c r="O178" s="16">
        <v>5.8</v>
      </c>
      <c r="P178" s="17">
        <v>85321</v>
      </c>
      <c r="Q178" s="18">
        <v>0.17599999999999999</v>
      </c>
      <c r="R178" s="42">
        <v>12553</v>
      </c>
    </row>
    <row r="179" spans="1:18">
      <c r="A179" s="14" t="s">
        <v>18</v>
      </c>
      <c r="B179" s="6" t="s">
        <v>58</v>
      </c>
      <c r="C179" s="14" t="s">
        <v>14</v>
      </c>
      <c r="D179" s="14" t="s">
        <v>51</v>
      </c>
      <c r="E179" s="47" t="s">
        <v>61</v>
      </c>
      <c r="F179" s="46" t="str">
        <f t="shared" si="5"/>
        <v>Toronto|Poor |ASHP hybrid system|Natural Gas|Demand Control Ventilation, Air Sealing and Heat Recovery</v>
      </c>
      <c r="G179" s="22">
        <v>-17.100000000000001</v>
      </c>
      <c r="H179" s="22">
        <v>28.8</v>
      </c>
      <c r="I179" s="22">
        <v>75</v>
      </c>
      <c r="J179" s="22">
        <v>45</v>
      </c>
      <c r="K179" s="14">
        <v>-41.5</v>
      </c>
      <c r="L179" s="15">
        <v>-0.98099999999999998</v>
      </c>
      <c r="M179" s="16">
        <v>-51.26</v>
      </c>
      <c r="N179" s="16">
        <v>2.4</v>
      </c>
      <c r="O179" s="16">
        <v>5.3</v>
      </c>
      <c r="P179" s="17">
        <v>105336</v>
      </c>
      <c r="Q179" s="18">
        <v>0.19400000000000001</v>
      </c>
      <c r="R179" s="42">
        <v>14434</v>
      </c>
    </row>
    <row r="180" spans="1:18">
      <c r="A180" s="14" t="s">
        <v>57</v>
      </c>
      <c r="B180" s="6" t="s">
        <v>55</v>
      </c>
      <c r="C180" s="14" t="s">
        <v>14</v>
      </c>
      <c r="D180" s="14" t="s">
        <v>51</v>
      </c>
      <c r="E180" s="47" t="s">
        <v>61</v>
      </c>
      <c r="F180" s="46" t="str">
        <f t="shared" si="5"/>
        <v>Kingston|Good|ASHP hybrid system|Natural Gas|Demand Control Ventilation, Air Sealing and Heat Recovery</v>
      </c>
      <c r="G180" s="22">
        <v>-19</v>
      </c>
      <c r="H180" s="22">
        <v>26.1</v>
      </c>
      <c r="I180" s="22">
        <v>58</v>
      </c>
      <c r="J180" s="22">
        <v>32</v>
      </c>
      <c r="K180" s="14">
        <v>-31.4</v>
      </c>
      <c r="L180" s="15">
        <v>-0.98299999999999998</v>
      </c>
      <c r="M180" s="16">
        <v>-26.46</v>
      </c>
      <c r="N180" s="16">
        <v>2</v>
      </c>
      <c r="O180" s="16">
        <v>6.2</v>
      </c>
      <c r="P180" s="17">
        <v>70690</v>
      </c>
      <c r="Q180" s="50">
        <v>0.16500000000000001</v>
      </c>
      <c r="R180" s="42">
        <v>10992</v>
      </c>
    </row>
    <row r="181" spans="1:18">
      <c r="A181" s="14" t="s">
        <v>57</v>
      </c>
      <c r="B181" s="14" t="s">
        <v>22</v>
      </c>
      <c r="C181" s="14" t="s">
        <v>14</v>
      </c>
      <c r="D181" s="14" t="s">
        <v>51</v>
      </c>
      <c r="E181" s="47" t="s">
        <v>61</v>
      </c>
      <c r="F181" s="46" t="str">
        <f t="shared" si="5"/>
        <v>Kingston|Medium|ASHP hybrid system|Natural Gas|Demand Control Ventilation, Air Sealing and Heat Recovery</v>
      </c>
      <c r="G181" s="22">
        <v>-19</v>
      </c>
      <c r="H181" s="22">
        <v>26.1</v>
      </c>
      <c r="I181" s="22">
        <v>69</v>
      </c>
      <c r="J181" s="22">
        <v>37</v>
      </c>
      <c r="K181" s="14">
        <v>-37.299999999999997</v>
      </c>
      <c r="L181" s="15">
        <v>-0.98299999999999998</v>
      </c>
      <c r="M181" s="16">
        <v>-46.18</v>
      </c>
      <c r="N181" s="16">
        <v>2.2999999999999998</v>
      </c>
      <c r="O181" s="16">
        <v>5.5</v>
      </c>
      <c r="P181" s="17">
        <v>92509</v>
      </c>
      <c r="Q181" s="19">
        <v>0.187</v>
      </c>
      <c r="R181" s="42">
        <v>13023</v>
      </c>
    </row>
    <row r="182" spans="1:18">
      <c r="A182" s="14" t="s">
        <v>57</v>
      </c>
      <c r="B182" s="6" t="s">
        <v>58</v>
      </c>
      <c r="C182" s="14" t="s">
        <v>14</v>
      </c>
      <c r="D182" s="14" t="s">
        <v>51</v>
      </c>
      <c r="E182" s="47" t="s">
        <v>61</v>
      </c>
      <c r="F182" s="46" t="str">
        <f t="shared" si="5"/>
        <v>Kingston|Poor |ASHP hybrid system|Natural Gas|Demand Control Ventilation, Air Sealing and Heat Recovery</v>
      </c>
      <c r="G182" s="22">
        <v>-19</v>
      </c>
      <c r="H182" s="22">
        <v>26.1</v>
      </c>
      <c r="I182" s="22">
        <v>80</v>
      </c>
      <c r="J182" s="22">
        <v>43</v>
      </c>
      <c r="K182" s="14">
        <v>-43.2</v>
      </c>
      <c r="L182" s="15">
        <v>-0.98199999999999998</v>
      </c>
      <c r="M182" s="16">
        <v>-61.04</v>
      </c>
      <c r="N182" s="16">
        <v>2.5</v>
      </c>
      <c r="O182" s="16">
        <v>5</v>
      </c>
      <c r="P182" s="17">
        <v>114594</v>
      </c>
      <c r="Q182" s="19">
        <v>0.20599999999999999</v>
      </c>
      <c r="R182" s="42">
        <v>15106</v>
      </c>
    </row>
    <row r="183" spans="1:18">
      <c r="A183" s="28" t="s">
        <v>54</v>
      </c>
      <c r="B183" s="6" t="s">
        <v>55</v>
      </c>
      <c r="C183" s="28" t="s">
        <v>14</v>
      </c>
      <c r="D183" s="45" t="s">
        <v>12</v>
      </c>
      <c r="E183" s="47" t="s">
        <v>61</v>
      </c>
      <c r="F183" s="46" t="str">
        <f t="shared" si="5"/>
        <v>Ottawa|Good|ASHP hybrid system|Propane |Demand Control Ventilation, Air Sealing and Heat Recovery</v>
      </c>
      <c r="G183" s="29">
        <v>-21.8</v>
      </c>
      <c r="H183" s="29">
        <v>28.9</v>
      </c>
      <c r="I183" s="29">
        <v>60</v>
      </c>
      <c r="J183" s="29">
        <v>35</v>
      </c>
      <c r="K183" s="30">
        <v>-40.5</v>
      </c>
      <c r="L183" s="33">
        <v>-0.98499999999999999</v>
      </c>
      <c r="M183" s="30">
        <v>-410</v>
      </c>
      <c r="N183" s="30">
        <v>4.9000000000000004</v>
      </c>
      <c r="O183" s="30">
        <v>2.7</v>
      </c>
      <c r="P183" s="32">
        <v>269466</v>
      </c>
      <c r="Q183" s="33">
        <v>0.39100000000000001</v>
      </c>
      <c r="R183" s="43">
        <v>25897</v>
      </c>
    </row>
    <row r="184" spans="1:18">
      <c r="A184" s="28" t="s">
        <v>54</v>
      </c>
      <c r="B184" s="28" t="s">
        <v>22</v>
      </c>
      <c r="C184" s="28" t="s">
        <v>14</v>
      </c>
      <c r="D184" s="45" t="s">
        <v>12</v>
      </c>
      <c r="E184" s="47" t="s">
        <v>61</v>
      </c>
      <c r="F184" s="46" t="str">
        <f t="shared" si="5"/>
        <v>Ottawa|Medium|ASHP hybrid system|Propane |Demand Control Ventilation, Air Sealing and Heat Recovery</v>
      </c>
      <c r="G184" s="29">
        <v>-21.8</v>
      </c>
      <c r="H184" s="29">
        <v>28.9</v>
      </c>
      <c r="I184" s="29">
        <v>70</v>
      </c>
      <c r="J184" s="29">
        <v>40</v>
      </c>
      <c r="K184" s="30">
        <v>-47.3</v>
      </c>
      <c r="L184" s="33">
        <v>-0.98499999999999999</v>
      </c>
      <c r="M184" s="30">
        <v>-424</v>
      </c>
      <c r="N184" s="30">
        <v>5.4</v>
      </c>
      <c r="O184" s="30">
        <v>2.4</v>
      </c>
      <c r="P184" s="32">
        <v>321755</v>
      </c>
      <c r="Q184" s="33">
        <v>0.432</v>
      </c>
      <c r="R184" s="43">
        <v>30176</v>
      </c>
    </row>
    <row r="185" spans="1:18">
      <c r="A185" s="28" t="s">
        <v>54</v>
      </c>
      <c r="B185" s="6" t="s">
        <v>58</v>
      </c>
      <c r="C185" s="28" t="s">
        <v>14</v>
      </c>
      <c r="D185" s="45" t="s">
        <v>12</v>
      </c>
      <c r="E185" s="47" t="s">
        <v>61</v>
      </c>
      <c r="F185" s="46" t="str">
        <f t="shared" si="5"/>
        <v>Ottawa|Poor |ASHP hybrid system|Propane |Demand Control Ventilation, Air Sealing and Heat Recovery</v>
      </c>
      <c r="G185" s="29">
        <v>-21.8</v>
      </c>
      <c r="H185" s="29">
        <v>28.9</v>
      </c>
      <c r="I185" s="29">
        <v>84</v>
      </c>
      <c r="J185" s="29">
        <v>45</v>
      </c>
      <c r="K185" s="30">
        <v>-56.7</v>
      </c>
      <c r="L185" s="33">
        <v>-0.98499999999999999</v>
      </c>
      <c r="M185" s="30">
        <v>-438</v>
      </c>
      <c r="N185" s="30">
        <v>6.1</v>
      </c>
      <c r="O185" s="30">
        <v>2.1</v>
      </c>
      <c r="P185" s="32">
        <v>395137</v>
      </c>
      <c r="Q185" s="33">
        <v>0.48799999999999999</v>
      </c>
      <c r="R185" s="43">
        <v>36081</v>
      </c>
    </row>
    <row r="186" spans="1:18">
      <c r="A186" s="28" t="s">
        <v>56</v>
      </c>
      <c r="B186" s="6" t="s">
        <v>55</v>
      </c>
      <c r="C186" s="28" t="s">
        <v>14</v>
      </c>
      <c r="D186" s="45" t="s">
        <v>12</v>
      </c>
      <c r="E186" s="47" t="s">
        <v>61</v>
      </c>
      <c r="F186" s="46" t="str">
        <f t="shared" si="5"/>
        <v>Thunder Bay|Good|ASHP hybrid system|Propane |Demand Control Ventilation, Air Sealing and Heat Recovery</v>
      </c>
      <c r="G186" s="29">
        <v>-27</v>
      </c>
      <c r="H186" s="29">
        <v>27</v>
      </c>
      <c r="I186" s="29">
        <v>64</v>
      </c>
      <c r="J186" s="29">
        <v>32.5</v>
      </c>
      <c r="K186" s="30">
        <v>-46.3</v>
      </c>
      <c r="L186" s="33">
        <v>-0.98799999999999999</v>
      </c>
      <c r="M186" s="30">
        <v>-412</v>
      </c>
      <c r="N186" s="30">
        <v>5.5</v>
      </c>
      <c r="O186" s="30">
        <v>2.4</v>
      </c>
      <c r="P186" s="32">
        <v>309186</v>
      </c>
      <c r="Q186" s="33">
        <v>0.441</v>
      </c>
      <c r="R186" s="43">
        <v>28890</v>
      </c>
    </row>
    <row r="187" spans="1:18">
      <c r="A187" s="28" t="s">
        <v>56</v>
      </c>
      <c r="B187" s="28" t="s">
        <v>22</v>
      </c>
      <c r="C187" s="28" t="s">
        <v>14</v>
      </c>
      <c r="D187" s="45" t="s">
        <v>12</v>
      </c>
      <c r="E187" s="47" t="s">
        <v>61</v>
      </c>
      <c r="F187" s="46" t="str">
        <f t="shared" si="5"/>
        <v>Thunder Bay|Medium|ASHP hybrid system|Propane |Demand Control Ventilation, Air Sealing and Heat Recovery</v>
      </c>
      <c r="G187" s="29">
        <v>-27</v>
      </c>
      <c r="H187" s="29">
        <v>27</v>
      </c>
      <c r="I187" s="29">
        <v>77</v>
      </c>
      <c r="J187" s="29">
        <v>38</v>
      </c>
      <c r="K187" s="30">
        <f>--55.7</f>
        <v>55.7</v>
      </c>
      <c r="L187" s="33">
        <v>-0.98699999999999999</v>
      </c>
      <c r="M187" s="30">
        <v>-427</v>
      </c>
      <c r="N187" s="30">
        <v>6.2</v>
      </c>
      <c r="O187" s="30">
        <v>2.1</v>
      </c>
      <c r="P187" s="32">
        <v>381496</v>
      </c>
      <c r="Q187" s="33">
        <v>0.499</v>
      </c>
      <c r="R187" s="43">
        <v>34728</v>
      </c>
    </row>
    <row r="188" spans="1:18">
      <c r="A188" s="28" t="s">
        <v>56</v>
      </c>
      <c r="B188" s="6" t="s">
        <v>58</v>
      </c>
      <c r="C188" s="28" t="s">
        <v>14</v>
      </c>
      <c r="D188" s="45" t="s">
        <v>12</v>
      </c>
      <c r="E188" s="47" t="s">
        <v>61</v>
      </c>
      <c r="F188" s="46" t="str">
        <f t="shared" si="5"/>
        <v>Thunder Bay|Poor |ASHP hybrid system|Propane |Demand Control Ventilation, Air Sealing and Heat Recovery</v>
      </c>
      <c r="G188" s="29">
        <v>-27</v>
      </c>
      <c r="H188" s="29">
        <v>27</v>
      </c>
      <c r="I188" s="29">
        <v>86</v>
      </c>
      <c r="J188" s="29">
        <v>43.5</v>
      </c>
      <c r="K188" s="30">
        <v>-62.2</v>
      </c>
      <c r="L188" s="33">
        <v>-0.98799999999999999</v>
      </c>
      <c r="M188" s="30">
        <v>-434</v>
      </c>
      <c r="N188" s="30">
        <v>6.6</v>
      </c>
      <c r="O188" s="30">
        <v>2</v>
      </c>
      <c r="P188" s="32">
        <v>431065</v>
      </c>
      <c r="Q188" s="33">
        <v>0.52800000000000002</v>
      </c>
      <c r="R188" s="43">
        <v>38816</v>
      </c>
    </row>
    <row r="189" spans="1:18">
      <c r="A189" s="28" t="s">
        <v>18</v>
      </c>
      <c r="B189" s="6" t="s">
        <v>55</v>
      </c>
      <c r="C189" s="28"/>
      <c r="D189" s="45"/>
      <c r="E189" s="47" t="s">
        <v>61</v>
      </c>
      <c r="F189" s="46" t="str">
        <f t="shared" si="5"/>
        <v>Toronto|Good|||Demand Control Ventilation, Air Sealing and Heat Recovery</v>
      </c>
      <c r="G189" s="29">
        <v>-17.100000000000001</v>
      </c>
      <c r="H189" s="29">
        <v>28.8</v>
      </c>
      <c r="I189" s="29">
        <v>55</v>
      </c>
      <c r="J189" s="29">
        <v>34</v>
      </c>
      <c r="K189" s="30">
        <v>-37.299999999999997</v>
      </c>
      <c r="L189" s="33">
        <v>-0.98499999999999999</v>
      </c>
      <c r="M189" s="30">
        <v>-402</v>
      </c>
      <c r="N189" s="30">
        <v>4.5999999999999996</v>
      </c>
      <c r="O189" s="30">
        <v>2.9</v>
      </c>
      <c r="P189" s="32">
        <v>244508</v>
      </c>
      <c r="Q189" s="33">
        <v>0.36699999999999999</v>
      </c>
      <c r="R189" s="43">
        <v>23916</v>
      </c>
    </row>
    <row r="190" spans="1:18">
      <c r="A190" s="28" t="s">
        <v>18</v>
      </c>
      <c r="B190" s="28" t="s">
        <v>22</v>
      </c>
      <c r="C190" s="28"/>
      <c r="D190" s="45"/>
      <c r="E190" s="47" t="s">
        <v>61</v>
      </c>
      <c r="F190" s="46" t="str">
        <f t="shared" si="5"/>
        <v>Toronto|Medium|||Demand Control Ventilation, Air Sealing and Heat Recovery</v>
      </c>
      <c r="G190" s="29">
        <v>-17.100000000000001</v>
      </c>
      <c r="H190" s="29">
        <v>28.8</v>
      </c>
      <c r="I190" s="29">
        <v>65</v>
      </c>
      <c r="J190" s="29">
        <v>40</v>
      </c>
      <c r="K190" s="30">
        <v>-44.1</v>
      </c>
      <c r="L190" s="33">
        <v>-0.98499999999999999</v>
      </c>
      <c r="M190" s="30">
        <v>-418</v>
      </c>
      <c r="N190" s="30">
        <v>5.0999999999999996</v>
      </c>
      <c r="O190" s="30">
        <v>2.6</v>
      </c>
      <c r="P190" s="32">
        <v>297172</v>
      </c>
      <c r="Q190" s="33">
        <v>0.40799999999999997</v>
      </c>
      <c r="R190" s="43">
        <v>28256</v>
      </c>
    </row>
    <row r="191" spans="1:18">
      <c r="A191" s="28" t="s">
        <v>18</v>
      </c>
      <c r="B191" s="6" t="s">
        <v>58</v>
      </c>
      <c r="C191" s="28"/>
      <c r="D191" s="45"/>
      <c r="E191" s="47" t="s">
        <v>61</v>
      </c>
      <c r="F191" s="46" t="str">
        <f t="shared" si="5"/>
        <v>Toronto|Poor |||Demand Control Ventilation, Air Sealing and Heat Recovery</v>
      </c>
      <c r="G191" s="29">
        <v>-17.100000000000001</v>
      </c>
      <c r="H191" s="29">
        <v>28.8</v>
      </c>
      <c r="I191" s="29">
        <v>75</v>
      </c>
      <c r="J191" s="29">
        <v>45</v>
      </c>
      <c r="K191" s="30">
        <v>-50.8</v>
      </c>
      <c r="L191" s="33">
        <v>-0.98499999999999999</v>
      </c>
      <c r="M191" s="30">
        <v>-430</v>
      </c>
      <c r="N191" s="30">
        <v>5.6</v>
      </c>
      <c r="O191" s="30">
        <v>2.4</v>
      </c>
      <c r="P191" s="32">
        <v>39780</v>
      </c>
      <c r="Q191" s="33">
        <v>0.44600000000000001</v>
      </c>
      <c r="R191" s="43">
        <v>32552</v>
      </c>
    </row>
    <row r="192" spans="1:18">
      <c r="A192" s="28" t="s">
        <v>57</v>
      </c>
      <c r="B192" s="6" t="s">
        <v>55</v>
      </c>
      <c r="C192" s="28" t="s">
        <v>14</v>
      </c>
      <c r="D192" s="45" t="s">
        <v>12</v>
      </c>
      <c r="E192" s="47" t="s">
        <v>61</v>
      </c>
      <c r="F192" s="46" t="str">
        <f t="shared" si="5"/>
        <v>Kingston|Good|ASHP hybrid system|Propane |Demand Control Ventilation, Air Sealing and Heat Recovery</v>
      </c>
      <c r="G192" s="29">
        <v>-19</v>
      </c>
      <c r="H192" s="29">
        <v>26.1</v>
      </c>
      <c r="I192" s="29">
        <v>58</v>
      </c>
      <c r="J192" s="29">
        <v>32</v>
      </c>
      <c r="K192" s="30">
        <v>-38.4</v>
      </c>
      <c r="L192" s="33">
        <v>-0.98599999999999999</v>
      </c>
      <c r="M192" s="30">
        <v>-409</v>
      </c>
      <c r="N192" s="30">
        <v>4.8</v>
      </c>
      <c r="O192" s="30">
        <v>2.8</v>
      </c>
      <c r="P192" s="32">
        <v>254979</v>
      </c>
      <c r="Q192" s="31">
        <v>0.38300000000000001</v>
      </c>
      <c r="R192" s="43">
        <v>24651</v>
      </c>
    </row>
    <row r="193" spans="1:18">
      <c r="A193" s="28" t="s">
        <v>57</v>
      </c>
      <c r="B193" s="28" t="s">
        <v>22</v>
      </c>
      <c r="C193" s="28" t="s">
        <v>14</v>
      </c>
      <c r="D193" s="45" t="s">
        <v>12</v>
      </c>
      <c r="E193" s="47" t="s">
        <v>61</v>
      </c>
      <c r="F193" s="46" t="str">
        <f t="shared" si="5"/>
        <v>Kingston|Medium|ASHP hybrid system|Propane |Demand Control Ventilation, Air Sealing and Heat Recovery</v>
      </c>
      <c r="G193" s="29">
        <v>-19</v>
      </c>
      <c r="H193" s="29">
        <v>26.1</v>
      </c>
      <c r="I193" s="29">
        <v>69</v>
      </c>
      <c r="J193" s="29">
        <v>37</v>
      </c>
      <c r="K193" s="30">
        <v>-45.7</v>
      </c>
      <c r="L193" s="33">
        <v>-0.98599999999999999</v>
      </c>
      <c r="M193" s="30">
        <v>-425</v>
      </c>
      <c r="N193" s="30">
        <v>5.4</v>
      </c>
      <c r="O193" s="30">
        <v>2.4</v>
      </c>
      <c r="P193" s="32">
        <v>311818</v>
      </c>
      <c r="Q193" s="31">
        <v>0.42899999999999999</v>
      </c>
      <c r="R193" s="43">
        <v>29273</v>
      </c>
    </row>
    <row r="194" spans="1:18">
      <c r="A194" s="28" t="s">
        <v>57</v>
      </c>
      <c r="B194" s="6" t="s">
        <v>58</v>
      </c>
      <c r="C194" s="28" t="s">
        <v>14</v>
      </c>
      <c r="D194" s="45" t="s">
        <v>12</v>
      </c>
      <c r="E194" s="47" t="s">
        <v>61</v>
      </c>
      <c r="F194" s="46" t="str">
        <f t="shared" si="5"/>
        <v>Kingston|Poor |ASHP hybrid system|Propane |Demand Control Ventilation, Air Sealing and Heat Recovery</v>
      </c>
      <c r="G194" s="29">
        <v>-19</v>
      </c>
      <c r="H194" s="29">
        <v>26.1</v>
      </c>
      <c r="I194" s="29">
        <v>80</v>
      </c>
      <c r="J194" s="29">
        <v>43</v>
      </c>
      <c r="K194" s="30">
        <v>-53</v>
      </c>
      <c r="L194" s="33">
        <v>-0.98599999999999999</v>
      </c>
      <c r="M194" s="30">
        <v>-437</v>
      </c>
      <c r="N194" s="30">
        <v>5.8</v>
      </c>
      <c r="O194" s="30">
        <v>2.2000000000000002</v>
      </c>
      <c r="P194" s="32">
        <v>368556</v>
      </c>
      <c r="Q194" s="31">
        <v>0.46800000000000003</v>
      </c>
      <c r="R194" s="43">
        <v>32132</v>
      </c>
    </row>
  </sheetData>
  <sheetProtection selectLockedCells="1" selectUnlockedCells="1"/>
  <autoFilter ref="A2:R194" xr:uid="{9CD31D3E-292C-4C7A-8CCA-917D0AB0E3C8}"/>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B07EAF91C5B4C82121B7C3CF04936" ma:contentTypeVersion="16" ma:contentTypeDescription="Crée un document." ma:contentTypeScope="" ma:versionID="59a6f42f9db46102a1dde0fc6e5e19e8">
  <xsd:schema xmlns:xsd="http://www.w3.org/2001/XMLSchema" xmlns:xs="http://www.w3.org/2001/XMLSchema" xmlns:p="http://schemas.microsoft.com/office/2006/metadata/properties" xmlns:ns2="dea40994-8253-4ce7-b671-624da6da63b5" xmlns:ns3="42f7426d-460a-433c-9f53-26f148e10290" targetNamespace="http://schemas.microsoft.com/office/2006/metadata/properties" ma:root="true" ma:fieldsID="962f591ce740250bfa8a0e11001ff3b8" ns2:_="" ns3:_="">
    <xsd:import namespace="dea40994-8253-4ce7-b671-624da6da63b5"/>
    <xsd:import namespace="42f7426d-460a-433c-9f53-26f148e102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40994-8253-4ce7-b671-624da6da63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83d0b4d8-5c5f-4185-942c-a9d3a023e7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7426d-460a-433c-9f53-26f148e102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ab4cbb3-1fb0-4522-9371-c65d6a1dfbf7}" ma:internalName="TaxCatchAll" ma:showField="CatchAllData" ma:web="42f7426d-460a-433c-9f53-26f148e10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2f7426d-460a-433c-9f53-26f148e10290">
      <UserInfo>
        <DisplayName>Mintou  Ndiaye</DisplayName>
        <AccountId>395</AccountId>
        <AccountType/>
      </UserInfo>
      <UserInfo>
        <DisplayName>Meghan Murray</DisplayName>
        <AccountId>727</AccountId>
        <AccountType/>
      </UserInfo>
      <UserInfo>
        <DisplayName>Moises Albanes</DisplayName>
        <AccountId>697</AccountId>
        <AccountType/>
      </UserInfo>
      <UserInfo>
        <DisplayName>Jess Burgess</DisplayName>
        <AccountId>15</AccountId>
        <AccountType/>
      </UserInfo>
    </SharedWithUsers>
    <lcf76f155ced4ddcb4097134ff3c332f xmlns="dea40994-8253-4ce7-b671-624da6da63b5">
      <Terms xmlns="http://schemas.microsoft.com/office/infopath/2007/PartnerControls"/>
    </lcf76f155ced4ddcb4097134ff3c332f>
    <TaxCatchAll xmlns="42f7426d-460a-433c-9f53-26f148e10290" xsi:nil="true"/>
    <MediaLengthInSeconds xmlns="dea40994-8253-4ce7-b671-624da6da63b5" xsi:nil="true"/>
    <_Flow_SignoffStatus xmlns="dea40994-8253-4ce7-b671-624da6da63b5" xsi:nil="true"/>
  </documentManagement>
</p:properties>
</file>

<file path=customXml/itemProps1.xml><?xml version="1.0" encoding="utf-8"?>
<ds:datastoreItem xmlns:ds="http://schemas.openxmlformats.org/officeDocument/2006/customXml" ds:itemID="{CF29115A-B4BD-4C45-8970-6FC28E6ABB51}"/>
</file>

<file path=customXml/itemProps2.xml><?xml version="1.0" encoding="utf-8"?>
<ds:datastoreItem xmlns:ds="http://schemas.openxmlformats.org/officeDocument/2006/customXml" ds:itemID="{E4B02DC6-C861-4EBF-806B-315ACBADD5A5}">
  <ds:schemaRefs>
    <ds:schemaRef ds:uri="http://schemas.microsoft.com/sharepoint/v3/contenttype/forms"/>
  </ds:schemaRefs>
</ds:datastoreItem>
</file>

<file path=customXml/itemProps3.xml><?xml version="1.0" encoding="utf-8"?>
<ds:datastoreItem xmlns:ds="http://schemas.openxmlformats.org/officeDocument/2006/customXml" ds:itemID="{0DA726F6-0D4F-49B6-8E99-6E78E773C520}">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42f7426d-460a-433c-9f53-26f148e10290"/>
    <ds:schemaRef ds:uri="http://www.w3.org/XML/1998/namespace"/>
    <ds:schemaRef ds:uri="http://purl.org/dc/terms/"/>
    <ds:schemaRef ds:uri="http://purl.org/dc/dcmitype/"/>
    <ds:schemaRef ds:uri="http://schemas.microsoft.com/office/infopath/2007/PartnerControls"/>
    <ds:schemaRef ds:uri="dea40994-8253-4ce7-b671-624da6da63b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Fact Sheet</vt:lpstr>
      <vt:lpstr>Parameters</vt:lpstr>
      <vt:lpstr>Graphs</vt:lpstr>
      <vt:lpstr>Result of simulation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Burgess</dc:creator>
  <cp:keywords/>
  <dc:description/>
  <cp:lastModifiedBy>Jess Burgess</cp:lastModifiedBy>
  <cp:revision/>
  <dcterms:created xsi:type="dcterms:W3CDTF">2021-11-01T16:18:19Z</dcterms:created>
  <dcterms:modified xsi:type="dcterms:W3CDTF">2024-05-06T20:14:14Z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0x01010011FB07EAF91C5B4C82121B7C3CF04936</vt:lpwstr>
  </property>
  <property fmtid="{D5CDD505-2E9C-101B-9397-08002B2CF9AE}" pid="3" name="MediaServiceImageTags">
    <vt:lpwstr/>
  </property>
  <property fmtid="{D5CDD505-2E9C-101B-9397-08002B2CF9AE}" pid="4" name="Order">
    <vt:r8>13097900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Test">
    <vt:lpwstr>8124</vt:lpwstr>
  </property>
  <property fmtid="{D5CDD505-2E9C-101B-9397-08002B2CF9AE}" pid="10" name="_ExtendedDescription">
    <vt:lpwstr/>
  </property>
  <property fmtid="{D5CDD505-2E9C-101B-9397-08002B2CF9AE}" pid="11" name="TriggerFlowInfo">
    <vt:lpwstr/>
  </property>
</Properties>
</file>