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5F76CFA9-DF7E-4E62-8F87-2D486348316A}" xr6:coauthVersionLast="47" xr6:coauthVersionMax="47" xr10:uidLastSave="{D9660C02-94E3-447F-8C1F-4F5163599C1D}"/>
  <workbookProtection workbookAlgorithmName="SHA-512" workbookHashValue="M3sMebQa8Y7zmWTSkF++5eHa0dkcJ0QUBOrXTn1zs2jRjSJTaeeHS23YD/gATLLn4b0TrLLuf6E10ZJQzPMwIg==" workbookSaltValue="FNxOUCMUq95NDj3MBylBkg==" workbookSpinCount="100000" lockStructure="1"/>
  <bookViews>
    <workbookView xWindow="-108" yWindow="-108" windowWidth="23256" windowHeight="12576" tabRatio="500" xr2:uid="{00000000-000D-0000-FFFF-FFFF00000000}"/>
  </bookViews>
  <sheets>
    <sheet name="VFD Eligible Measures List" sheetId="2" r:id="rId1"/>
    <sheet name="Accessibility Disclaimer" sheetId="5" r:id="rId2"/>
    <sheet name="Version Control" sheetId="3" state="hidden" r:id="rId3"/>
    <sheet name="Revision History" sheetId="4" state="hidden" r:id="rId4"/>
  </sheets>
  <definedNames>
    <definedName name="_xlnm.Print_Area" localSheetId="0">'VFD Eligible Measures List'!$A$1:$T$53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Q35" i="2" l="1"/>
  <c r="Q48" i="2" s="1"/>
  <c r="G25" i="2"/>
  <c r="I25" i="2"/>
  <c r="K25" i="2"/>
  <c r="M25" i="2"/>
  <c r="O25" i="2"/>
  <c r="Q25" i="2"/>
  <c r="E25" i="2"/>
  <c r="Q28" i="2" l="1"/>
  <c r="Q46" i="2" s="1"/>
  <c r="Q50" i="2" s="1"/>
</calcChain>
</file>

<file path=xl/sharedStrings.xml><?xml version="1.0" encoding="utf-8"?>
<sst xmlns="http://schemas.openxmlformats.org/spreadsheetml/2006/main" count="66" uniqueCount="60">
  <si>
    <t>Prescriptive worksheets are no longer required to submit Retrofit incentive applications. This is an optional worksheet, made available to assist Retrofit applicants with calculating incentives</t>
  </si>
  <si>
    <r>
      <t>System must operate a minimum of 2,000 hours per year to be eligible for Participant Incentives. Energy efficiency solutions, including those considered in this worksheet, can be complex. This worksheet does not endorse the design, engineering and installation completed for each particular component. Applicant's should consult with manufacturer of equipment, before modifying their system, to verify compatibility. Only new VFD installations where none previously existed are eligible. This worksheet is not eligible for New construction, including New Building Systems and Extension of Existing Building, Extensive Renovation, and Change of Major Occupancy, as defined in the Ontario Building Code.</t>
    </r>
    <r>
      <rPr>
        <sz val="10"/>
        <color rgb="FFFF0000"/>
        <rFont val="Arial"/>
        <family val="2"/>
      </rPr>
      <t xml:space="preserve">
</t>
    </r>
    <r>
      <rPr>
        <sz val="10"/>
        <rFont val="Arial"/>
        <family val="2"/>
      </rPr>
      <t xml:space="preserve">
INSTRUCTIONS:
In order to calculate the Participant Incentive amount, enter the number of variable frequency drives (VFD) to be installed in the 'Quantity' row.  Based on the size of the motor on which the variable frequency drives will be installed on, determine the Participant Incentive per variable frequency drive and enter this amount in the 
'Participant Incentive ($/VFD)' row.  The 'Total participant Incentive' row will automatically populate based on this information.  The 'Required Information' must also be completed for each unit. The sum of the 'Total Participant Incentive' amounts will be automatically populated in the 'TOTAL PARTICIPANT INCENTIVE REQUESTED' field at the bottom of the worksheet.   For more than six variable frequency drive sizes, please use an additional copy of this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r>
  </si>
  <si>
    <t>Variable Frequency Drive (VFD) Incentives</t>
  </si>
  <si>
    <t>Motor Size on which VFD is installed (HP)</t>
  </si>
  <si>
    <t>Participant Incentive  ($/VFD)</t>
  </si>
  <si>
    <t>Required Information</t>
  </si>
  <si>
    <t>Example</t>
  </si>
  <si>
    <t>#1</t>
  </si>
  <si>
    <t>#2</t>
  </si>
  <si>
    <t>#3</t>
  </si>
  <si>
    <t>#4</t>
  </si>
  <si>
    <t>#5</t>
  </si>
  <si>
    <t>#6</t>
  </si>
  <si>
    <t>Reason: “N”=New</t>
  </si>
  <si>
    <t>N</t>
  </si>
  <si>
    <t xml:space="preserve"> </t>
  </si>
  <si>
    <t>Location: Building and Room</t>
  </si>
  <si>
    <t>North Pump</t>
  </si>
  <si>
    <t>VFD Manufacturer</t>
  </si>
  <si>
    <t>ABC</t>
  </si>
  <si>
    <t>VFD Model Number</t>
  </si>
  <si>
    <t>GH553</t>
  </si>
  <si>
    <t>Motor Size in Horsepower</t>
  </si>
  <si>
    <t>Motor Speed in RPM</t>
  </si>
  <si>
    <t>Motor Efficiency</t>
  </si>
  <si>
    <t>Annual Run Hours (actual)</t>
  </si>
  <si>
    <t>Quantity</t>
  </si>
  <si>
    <t>Participant Incentive ($/VFD)  (Table)</t>
  </si>
  <si>
    <t>Total Participant Incentive</t>
  </si>
  <si>
    <r>
      <t>Note:</t>
    </r>
    <r>
      <rPr>
        <sz val="10"/>
        <rFont val="Arial"/>
        <family val="2"/>
      </rPr>
      <t xml:space="preserve"> The Eligible Measures Lists and Eligible Measures Worksheets are based on assumptions and are subject to change and the incentive amounts do not include HST or other applicable taxes.</t>
    </r>
  </si>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</sst>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164" formatCode="&quot;$&quot;#,##0_);[Red]\(&quot;$&quot;#,##0\)"/>
    <numFmt numFmtId="165" formatCode="_(* #,##0.00_);_(* \(#,##0.00\);_(* &quot;-&quot;??_);_(@_)"/>
    <numFmt numFmtId="166" formatCode="&quot;$&quot;#,##0"/>
    <numFmt numFmtId="167" formatCode="&quot;$&quot;#,##0.00"/>
    <numFmt numFmtId="168" formatCode="0.0_);\(0.0\)"/>
    <numFmt numFmtId="169" formatCode="0.0"/>
    <numFmt numFmtId="170" formatCode="_-&quot;$&quot;* #,##0_-;\-&quot;$&quot;* #,##0_-;_-&quot;$&quot;* &quot;-&quot;??_-;_-@_-"/>
    <numFmt numFmtId="171" formatCode="_(&quot;$&quot;* #,##0.00_);_(&quot;$&quot;* \(#,##0.00\);_(&quot;$&quot;* &quot;-&quot;??_);_(@_)"/>
  </numFmts>
  <fonts count="20">
    <font>
      <sz val="10"/>
      <name val="Verdana"/>
    </font>
    <font>
      <sz val="8"/>
      <name val="Verdana"/>
      <family val="2"/>
    </font>
    <font>
      <b/>
      <sz val="9"/>
      <name val="Arial"/>
      <family val="2"/>
    </font>
    <font>
      <sz val="9"/>
      <name val="Arial"/>
      <family val="2"/>
    </font>
    <font>
      <b/>
      <sz val="10"/>
      <name val="Arial"/>
      <family val="2"/>
    </font>
    <font>
      <b/>
      <sz val="11"/>
      <name val="Arial"/>
      <family val="2"/>
    </font>
    <font>
      <sz val="10"/>
      <name val="Arial"/>
      <family val="2"/>
    </font>
    <font>
      <b/>
      <sz val="10"/>
      <color indexed="10"/>
      <name val="Arial"/>
      <family val="2"/>
    </font>
    <font>
      <sz val="10"/>
      <name val="Verdana"/>
      <family val="2"/>
    </font>
    <font>
      <sz val="14"/>
      <color rgb="FFFF0000"/>
      <name val="Verdana"/>
      <family val="2"/>
    </font>
    <font>
      <b/>
      <sz val="14"/>
      <color rgb="FFFF0000"/>
      <name val="Verdana"/>
      <family val="2"/>
    </font>
    <font>
      <sz val="15"/>
      <color theme="0" tint="-0.34998626667073579"/>
      <name val="Hervetica "/>
    </font>
    <font>
      <sz val="10"/>
      <name val="Verdana"/>
      <family val="2"/>
    </font>
    <font>
      <sz val="10"/>
      <color rgb="FFFF0000"/>
      <name val="Arial"/>
      <family val="2"/>
    </font>
    <font>
      <u/>
      <sz val="10"/>
      <color theme="10"/>
      <name val="Verdana"/>
      <family val="2"/>
    </font>
    <font>
      <u/>
      <sz val="10"/>
      <name val="Arial"/>
      <family val="2"/>
    </font>
    <font>
      <u/>
      <sz val="10"/>
      <color rgb="FF2E813E"/>
      <name val="Arial"/>
      <family val="2"/>
    </font>
    <font>
      <sz val="10"/>
      <name val="Verdana"/>
      <family val="2"/>
    </font>
    <font>
      <b/>
      <sz val="10"/>
      <name val="Verdana"/>
      <family val="2"/>
    </font>
    <font>
      <b/>
      <sz val="9"/>
      <name val="Verdan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18">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8" fillId="0" borderId="0"/>
    <xf numFmtId="165" fontId="12" fillId="0" borderId="0" applyFont="0" applyFill="0" applyBorder="0" applyAlignment="0" applyProtection="0"/>
    <xf numFmtId="0" fontId="14" fillId="0" borderId="0" applyNumberFormat="0" applyFill="0" applyBorder="0" applyAlignment="0" applyProtection="0"/>
    <xf numFmtId="44" fontId="17" fillId="0" borderId="0" applyFont="0" applyFill="0" applyBorder="0" applyAlignment="0" applyProtection="0"/>
    <xf numFmtId="171" fontId="8" fillId="0" borderId="0" applyFont="0" applyFill="0" applyBorder="0" applyAlignment="0" applyProtection="0"/>
  </cellStyleXfs>
  <cellXfs count="98">
    <xf numFmtId="0" fontId="0" fillId="0" borderId="0" xfId="0"/>
    <xf numFmtId="0" fontId="0" fillId="2" borderId="0" xfId="0" applyFill="1"/>
    <xf numFmtId="0" fontId="0" fillId="2" borderId="0" xfId="0" applyFill="1" applyAlignment="1">
      <alignment horizontal="center"/>
    </xf>
    <xf numFmtId="0" fontId="5" fillId="2" borderId="1" xfId="0" applyFont="1" applyFill="1" applyBorder="1" applyAlignment="1">
      <alignment horizontal="center" vertical="center"/>
    </xf>
    <xf numFmtId="0" fontId="3" fillId="2" borderId="2" xfId="0" applyFont="1" applyFill="1" applyBorder="1" applyAlignment="1">
      <alignment horizontal="center" vertical="center"/>
    </xf>
    <xf numFmtId="166" fontId="3" fillId="2" borderId="2" xfId="0" applyNumberFormat="1" applyFont="1" applyFill="1" applyBorder="1" applyAlignment="1">
      <alignment horizontal="center" vertical="center"/>
    </xf>
    <xf numFmtId="0" fontId="0" fillId="2" borderId="0" xfId="0" applyFill="1" applyAlignment="1">
      <alignment vertical="center"/>
    </xf>
    <xf numFmtId="0" fontId="6" fillId="2" borderId="0" xfId="0" applyFont="1" applyFill="1" applyAlignment="1">
      <alignment horizontal="left" vertical="center" wrapText="1"/>
    </xf>
    <xf numFmtId="0" fontId="6" fillId="2" borderId="4" xfId="0" applyFont="1" applyFill="1" applyBorder="1" applyAlignment="1">
      <alignment horizontal="left" vertical="center" wrapText="1"/>
    </xf>
    <xf numFmtId="166" fontId="4" fillId="2" borderId="4" xfId="0" applyNumberFormat="1" applyFont="1" applyFill="1" applyBorder="1" applyAlignment="1">
      <alignment horizontal="center" vertical="center"/>
    </xf>
    <xf numFmtId="0" fontId="5" fillId="2" borderId="0" xfId="0" applyFont="1" applyFill="1" applyAlignment="1">
      <alignment vertical="center"/>
    </xf>
    <xf numFmtId="0" fontId="6" fillId="2" borderId="0" xfId="0" applyFont="1" applyFill="1"/>
    <xf numFmtId="168" fontId="8" fillId="4" borderId="0" xfId="0" applyNumberFormat="1" applyFont="1" applyFill="1"/>
    <xf numFmtId="0" fontId="8" fillId="0" borderId="0" xfId="0" applyFont="1"/>
    <xf numFmtId="169" fontId="8" fillId="4" borderId="0" xfId="0" applyNumberFormat="1" applyFont="1" applyFill="1"/>
    <xf numFmtId="1" fontId="8" fillId="4" borderId="0" xfId="0" applyNumberFormat="1" applyFont="1" applyFill="1"/>
    <xf numFmtId="0" fontId="9" fillId="0" borderId="0" xfId="0" applyFont="1"/>
    <xf numFmtId="0" fontId="8" fillId="4" borderId="0" xfId="1" applyFill="1"/>
    <xf numFmtId="0" fontId="8" fillId="0" borderId="0" xfId="1"/>
    <xf numFmtId="15" fontId="8" fillId="0" borderId="0" xfId="1" applyNumberFormat="1"/>
    <xf numFmtId="0" fontId="5" fillId="2" borderId="3" xfId="0" applyFont="1" applyFill="1" applyBorder="1" applyAlignment="1">
      <alignment horizontal="center" vertical="center"/>
    </xf>
    <xf numFmtId="169" fontId="8" fillId="4" borderId="0" xfId="1" applyNumberFormat="1" applyFill="1"/>
    <xf numFmtId="169" fontId="8" fillId="0" borderId="0" xfId="2" applyNumberFormat="1" applyFont="1"/>
    <xf numFmtId="169" fontId="8" fillId="0" borderId="0" xfId="1" applyNumberFormat="1"/>
    <xf numFmtId="0" fontId="15" fillId="0" borderId="0" xfId="3" applyFont="1"/>
    <xf numFmtId="166" fontId="3" fillId="0" borderId="2" xfId="0" applyNumberFormat="1" applyFont="1" applyBorder="1" applyAlignment="1">
      <alignment horizontal="center" vertical="center"/>
    </xf>
    <xf numFmtId="0" fontId="4" fillId="0" borderId="0" xfId="1"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6" fillId="0" borderId="0" xfId="1" applyFont="1" applyAlignment="1">
      <alignment horizontal="left" vertical="center"/>
    </xf>
    <xf numFmtId="0" fontId="4" fillId="0" borderId="0" xfId="1" applyFont="1" applyAlignment="1">
      <alignment vertical="center"/>
    </xf>
    <xf numFmtId="0" fontId="18" fillId="0" borderId="0" xfId="0" applyFont="1" applyAlignment="1">
      <alignment vertical="center"/>
    </xf>
    <xf numFmtId="0" fontId="18" fillId="0" borderId="0" xfId="0" applyFont="1"/>
    <xf numFmtId="0" fontId="19" fillId="0" borderId="0" xfId="1" applyFont="1" applyAlignment="1">
      <alignment vertical="center"/>
    </xf>
    <xf numFmtId="166" fontId="3" fillId="0" borderId="0" xfId="0" applyNumberFormat="1" applyFont="1" applyAlignment="1">
      <alignment horizontal="center" vertical="center"/>
    </xf>
    <xf numFmtId="0" fontId="4" fillId="2" borderId="5"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6" xfId="0" applyFill="1" applyBorder="1" applyAlignment="1">
      <alignment horizontal="left" vertical="center" wrapText="1"/>
    </xf>
    <xf numFmtId="0" fontId="11" fillId="2" borderId="0" xfId="0" applyFont="1" applyFill="1" applyAlignment="1">
      <alignment horizontal="left" wrapText="1"/>
    </xf>
    <xf numFmtId="0" fontId="3"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10" fontId="3" fillId="3" borderId="5" xfId="0" applyNumberFormat="1" applyFont="1" applyFill="1" applyBorder="1" applyAlignment="1">
      <alignment horizontal="center" vertical="center" wrapText="1"/>
    </xf>
    <xf numFmtId="10" fontId="3" fillId="3" borderId="6" xfId="0" applyNumberFormat="1" applyFont="1" applyFill="1" applyBorder="1" applyAlignment="1">
      <alignment horizontal="center" vertical="center" wrapText="1"/>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6" fillId="2" borderId="0" xfId="0" applyFont="1" applyFill="1" applyAlignment="1">
      <alignment horizontal="left" vertical="top" wrapText="1"/>
    </xf>
    <xf numFmtId="0" fontId="6" fillId="2" borderId="0" xfId="0" applyFont="1" applyFill="1" applyAlignment="1">
      <alignment horizontal="left" vertical="top"/>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167" fontId="3" fillId="2" borderId="5" xfId="0" applyNumberFormat="1" applyFont="1" applyFill="1" applyBorder="1" applyAlignment="1" applyProtection="1">
      <alignment horizontal="center" vertical="center"/>
      <protection locked="0"/>
    </xf>
    <xf numFmtId="167" fontId="3" fillId="2" borderId="6" xfId="0" applyNumberFormat="1" applyFont="1" applyFill="1" applyBorder="1" applyAlignment="1" applyProtection="1">
      <alignment horizontal="center" vertical="center"/>
      <protection locked="0"/>
    </xf>
    <xf numFmtId="167" fontId="4" fillId="2" borderId="5" xfId="0" applyNumberFormat="1" applyFont="1" applyFill="1" applyBorder="1" applyAlignment="1">
      <alignment horizontal="center" vertical="center"/>
    </xf>
    <xf numFmtId="167" fontId="4" fillId="2" borderId="6" xfId="0" applyNumberFormat="1" applyFont="1" applyFill="1" applyBorder="1" applyAlignment="1">
      <alignment horizontal="center" vertical="center"/>
    </xf>
    <xf numFmtId="167" fontId="4" fillId="2" borderId="2"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7"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4" fillId="2" borderId="3" xfId="0" applyFont="1" applyFill="1" applyBorder="1" applyAlignment="1">
      <alignment horizontal="left" vertical="center" wrapText="1"/>
    </xf>
    <xf numFmtId="6" fontId="4" fillId="3" borderId="5" xfId="0" applyNumberFormat="1" applyFont="1" applyFill="1" applyBorder="1" applyAlignment="1">
      <alignment horizontal="center" vertical="center" wrapText="1"/>
    </xf>
    <xf numFmtId="6" fontId="4" fillId="3" borderId="6" xfId="0" applyNumberFormat="1" applyFont="1" applyFill="1" applyBorder="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171" fontId="4" fillId="0" borderId="5" xfId="5" applyFont="1" applyFill="1" applyBorder="1" applyAlignment="1" applyProtection="1">
      <alignment horizontal="center" vertical="center"/>
    </xf>
    <xf numFmtId="171" fontId="4" fillId="0" borderId="6" xfId="5" applyFont="1" applyFill="1" applyBorder="1" applyAlignment="1" applyProtection="1">
      <alignment horizontal="center" vertical="center"/>
    </xf>
    <xf numFmtId="0" fontId="6" fillId="0" borderId="0" xfId="1" applyFont="1" applyAlignment="1">
      <alignment horizontal="left" vertical="top" wrapText="1"/>
    </xf>
    <xf numFmtId="0" fontId="6" fillId="0" borderId="10" xfId="1" applyFont="1" applyBorder="1" applyAlignment="1">
      <alignment horizontal="left" vertical="top"/>
    </xf>
    <xf numFmtId="0" fontId="6" fillId="0" borderId="11" xfId="1" applyFont="1" applyBorder="1" applyAlignment="1">
      <alignment horizontal="left" vertical="top"/>
    </xf>
    <xf numFmtId="0" fontId="6" fillId="0" borderId="12" xfId="1" applyFont="1" applyBorder="1" applyAlignment="1">
      <alignment horizontal="left" vertical="top"/>
    </xf>
    <xf numFmtId="0" fontId="6" fillId="0" borderId="9" xfId="1" applyFont="1" applyBorder="1" applyAlignment="1">
      <alignment horizontal="left" vertical="top"/>
    </xf>
    <xf numFmtId="170" fontId="8" fillId="0" borderId="11" xfId="4" applyNumberFormat="1" applyFont="1" applyBorder="1" applyAlignment="1" applyProtection="1">
      <alignment horizontal="center" vertical="center"/>
      <protection locked="0"/>
    </xf>
    <xf numFmtId="170" fontId="8" fillId="0" borderId="7" xfId="4" applyNumberFormat="1" applyFont="1" applyBorder="1" applyAlignment="1" applyProtection="1">
      <alignment horizontal="center" vertical="center"/>
      <protection locked="0"/>
    </xf>
    <xf numFmtId="170" fontId="8" fillId="0" borderId="9" xfId="4" applyNumberFormat="1" applyFont="1" applyBorder="1" applyAlignment="1" applyProtection="1">
      <alignment horizontal="center" vertical="center"/>
      <protection locked="0"/>
    </xf>
    <xf numFmtId="170" fontId="8" fillId="0" borderId="8" xfId="4" applyNumberFormat="1" applyFont="1" applyBorder="1" applyAlignment="1" applyProtection="1">
      <alignment horizontal="center" vertical="center"/>
      <protection locked="0"/>
    </xf>
    <xf numFmtId="170" fontId="18" fillId="0" borderId="13" xfId="4" applyNumberFormat="1" applyFont="1" applyBorder="1" applyAlignment="1" applyProtection="1">
      <alignment horizontal="center" vertical="center"/>
    </xf>
    <xf numFmtId="170" fontId="18" fillId="0" borderId="14" xfId="4" applyNumberFormat="1" applyFont="1" applyBorder="1" applyAlignment="1" applyProtection="1">
      <alignment horizontal="center" vertical="center"/>
    </xf>
    <xf numFmtId="0" fontId="4" fillId="0" borderId="15" xfId="1" applyFont="1" applyBorder="1" applyAlignment="1">
      <alignment horizontal="left" vertical="top"/>
    </xf>
    <xf numFmtId="0" fontId="4" fillId="0" borderId="16" xfId="1" applyFont="1" applyBorder="1" applyAlignment="1">
      <alignment horizontal="left" vertical="top"/>
    </xf>
    <xf numFmtId="0" fontId="4" fillId="0" borderId="17" xfId="1" applyFont="1" applyBorder="1" applyAlignment="1">
      <alignment horizontal="left" vertical="top"/>
    </xf>
  </cellXfs>
  <cellStyles count="6">
    <cellStyle name="Comma" xfId="2" builtinId="3"/>
    <cellStyle name="Currency" xfId="4" builtinId="4"/>
    <cellStyle name="Currency 2" xfId="5" xr:uid="{00000000-0005-0000-0000-000002000000}"/>
    <cellStyle name="Hyperlink" xfId="3" builtinId="8"/>
    <cellStyle name="Normal" xfId="0" builtinId="0"/>
    <cellStyle name="Normal 2"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472589</xdr:colOff>
      <xdr:row>0</xdr:row>
      <xdr:rowOff>598241</xdr:rowOff>
    </xdr:to>
    <xdr:pic>
      <xdr:nvPicPr>
        <xdr:cNvPr id="4" name="Picture 3" descr="saveonenergy logo.png" title="Save on Energy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95250"/>
          <a:ext cx="1066949" cy="5048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0"/>
  <sheetViews>
    <sheetView tabSelected="1" zoomScale="90" zoomScaleNormal="90" workbookViewId="0">
      <selection activeCell="R1" sqref="Q1:R1"/>
    </sheetView>
  </sheetViews>
  <sheetFormatPr defaultColWidth="0" defaultRowHeight="12.6" zeroHeight="1"/>
  <cols>
    <col min="1" max="2" width="9" style="1" customWidth="1"/>
    <col min="3" max="18" width="6.36328125" style="2" customWidth="1"/>
    <col min="19" max="19" width="4.90625" style="1" customWidth="1"/>
    <col min="20" max="22" width="9" style="1" hidden="1" customWidth="1"/>
    <col min="23" max="16384" width="9" style="1" hidden="1"/>
  </cols>
  <sheetData>
    <row r="1" spans="1:22" ht="63" customHeight="1" thickBot="1">
      <c r="C1" s="37" t="s">
        <v>0</v>
      </c>
      <c r="D1" s="38"/>
      <c r="E1" s="38"/>
      <c r="F1" s="38"/>
      <c r="G1" s="38"/>
      <c r="H1" s="38"/>
      <c r="I1" s="38"/>
      <c r="J1" s="38"/>
      <c r="K1" s="38"/>
      <c r="L1" s="38"/>
      <c r="M1" s="38"/>
      <c r="N1" s="38"/>
      <c r="O1" s="39"/>
    </row>
    <row r="2" spans="1:22" ht="43.95" customHeight="1">
      <c r="A2" s="40" t="str">
        <f>CONCATENATE("Version ",TEXT('Version Control'!B2,"0.0")," - Retrofit Program"," - Variable Frequency Drive Eligible Measures Worksheet - ",'Version Control'!B3," ",'Version Control'!B4, ", ", 'Version Control'!B5)</f>
        <v>Version 1.0 - Retrofit Program - Variable Frequency Drive Eligible Measures Worksheet - January 1, 2025</v>
      </c>
      <c r="B2" s="40"/>
      <c r="C2" s="40"/>
      <c r="D2" s="40"/>
      <c r="E2" s="40"/>
      <c r="F2" s="40"/>
      <c r="G2" s="40"/>
      <c r="H2" s="40"/>
      <c r="I2" s="40"/>
      <c r="J2" s="40"/>
      <c r="K2" s="40"/>
      <c r="L2" s="40"/>
      <c r="M2" s="40"/>
      <c r="N2" s="40"/>
      <c r="O2" s="40"/>
      <c r="P2" s="40"/>
      <c r="Q2" s="40"/>
      <c r="R2" s="40"/>
    </row>
    <row r="3" spans="1:22" ht="13.2" customHeight="1"/>
    <row r="4" spans="1:22" ht="371.25" customHeight="1">
      <c r="A4" s="54" t="s">
        <v>1</v>
      </c>
      <c r="B4" s="55"/>
      <c r="C4" s="55"/>
      <c r="D4" s="55"/>
      <c r="E4" s="55"/>
      <c r="F4" s="55"/>
      <c r="G4" s="55"/>
      <c r="H4" s="55"/>
      <c r="I4" s="55"/>
      <c r="J4" s="55"/>
      <c r="K4" s="55"/>
      <c r="L4" s="55"/>
      <c r="M4" s="55"/>
      <c r="N4" s="55"/>
      <c r="O4" s="55"/>
      <c r="P4" s="55"/>
      <c r="Q4" s="55"/>
      <c r="R4" s="55"/>
    </row>
    <row r="5" spans="1:22" ht="13.2" thickBot="1"/>
    <row r="6" spans="1:22" ht="26.25" customHeight="1" thickBot="1">
      <c r="A6" s="56" t="s">
        <v>2</v>
      </c>
      <c r="B6" s="57"/>
      <c r="C6" s="57"/>
      <c r="D6" s="57"/>
      <c r="E6" s="57"/>
      <c r="F6" s="57"/>
      <c r="G6" s="57"/>
      <c r="H6" s="57"/>
      <c r="I6" s="57"/>
      <c r="J6" s="57"/>
      <c r="K6" s="57"/>
      <c r="L6" s="57"/>
      <c r="M6" s="57"/>
      <c r="N6" s="57"/>
      <c r="O6" s="57"/>
      <c r="P6" s="57"/>
      <c r="Q6" s="57"/>
      <c r="R6" s="58"/>
    </row>
    <row r="7" spans="1:22" ht="15" customHeight="1" thickBot="1">
      <c r="A7" s="3"/>
      <c r="B7" s="3"/>
      <c r="C7" s="3"/>
      <c r="D7" s="3"/>
      <c r="E7" s="3"/>
      <c r="F7" s="3"/>
      <c r="G7" s="3"/>
      <c r="H7" s="3"/>
      <c r="I7" s="3"/>
      <c r="J7" s="3"/>
      <c r="K7" s="3"/>
      <c r="L7" s="3"/>
      <c r="M7" s="3"/>
      <c r="N7" s="3"/>
      <c r="O7" s="3"/>
      <c r="P7" s="20"/>
      <c r="Q7" s="20"/>
      <c r="R7" s="20"/>
    </row>
    <row r="8" spans="1:22" ht="30.6" customHeight="1" thickBot="1">
      <c r="A8" s="41" t="s">
        <v>3</v>
      </c>
      <c r="B8" s="41"/>
      <c r="C8" s="4">
        <v>1</v>
      </c>
      <c r="D8" s="4">
        <v>1.5</v>
      </c>
      <c r="E8" s="4">
        <v>2</v>
      </c>
      <c r="F8" s="4">
        <v>3</v>
      </c>
      <c r="G8" s="4">
        <v>5</v>
      </c>
      <c r="H8" s="4">
        <v>7.5</v>
      </c>
      <c r="I8" s="4">
        <v>10</v>
      </c>
      <c r="J8" s="4">
        <v>15</v>
      </c>
      <c r="K8" s="4">
        <v>20</v>
      </c>
      <c r="L8" s="4">
        <v>25</v>
      </c>
      <c r="M8" s="4">
        <v>30</v>
      </c>
      <c r="N8" s="4">
        <v>40</v>
      </c>
      <c r="O8" s="4">
        <v>50</v>
      </c>
      <c r="P8" s="4">
        <v>60</v>
      </c>
      <c r="Q8" s="4">
        <v>75</v>
      </c>
      <c r="R8" s="4">
        <v>100</v>
      </c>
    </row>
    <row r="9" spans="1:22" ht="30.6" customHeight="1" thickBot="1">
      <c r="A9" s="41" t="s">
        <v>4</v>
      </c>
      <c r="B9" s="41"/>
      <c r="C9" s="25">
        <v>210</v>
      </c>
      <c r="D9" s="25">
        <v>300</v>
      </c>
      <c r="E9" s="25">
        <v>420</v>
      </c>
      <c r="F9" s="25">
        <v>600</v>
      </c>
      <c r="G9" s="25">
        <v>1050</v>
      </c>
      <c r="H9" s="25">
        <v>1500</v>
      </c>
      <c r="I9" s="25">
        <v>2040</v>
      </c>
      <c r="J9" s="25">
        <v>3000</v>
      </c>
      <c r="K9" s="25">
        <v>3900</v>
      </c>
      <c r="L9" s="25">
        <v>5100</v>
      </c>
      <c r="M9" s="25">
        <v>6000</v>
      </c>
      <c r="N9" s="25">
        <v>7800</v>
      </c>
      <c r="O9" s="25">
        <v>9900</v>
      </c>
      <c r="P9" s="25">
        <v>11700</v>
      </c>
      <c r="Q9" s="25">
        <v>14700</v>
      </c>
      <c r="R9" s="25">
        <v>19500</v>
      </c>
      <c r="V9" s="36">
        <v>210</v>
      </c>
    </row>
    <row r="10" spans="1:22" ht="30.6" customHeight="1" thickBot="1">
      <c r="A10" s="41" t="s">
        <v>3</v>
      </c>
      <c r="B10" s="41"/>
      <c r="C10" s="4">
        <v>125</v>
      </c>
      <c r="D10" s="4">
        <v>150</v>
      </c>
      <c r="E10" s="4">
        <v>200</v>
      </c>
      <c r="F10" s="4">
        <v>250</v>
      </c>
      <c r="G10" s="4">
        <v>300</v>
      </c>
      <c r="H10" s="4"/>
      <c r="I10" s="4"/>
      <c r="J10" s="4"/>
      <c r="K10" s="4"/>
      <c r="L10" s="4"/>
      <c r="M10" s="4"/>
      <c r="N10" s="4"/>
      <c r="O10" s="4"/>
      <c r="P10" s="4"/>
      <c r="Q10" s="4"/>
      <c r="R10" s="4"/>
      <c r="V10" s="36">
        <v>300</v>
      </c>
    </row>
    <row r="11" spans="1:22" ht="30.6" customHeight="1" thickBot="1">
      <c r="A11" s="41" t="s">
        <v>4</v>
      </c>
      <c r="B11" s="41"/>
      <c r="C11" s="25">
        <v>24300</v>
      </c>
      <c r="D11" s="25">
        <v>29400</v>
      </c>
      <c r="E11" s="25">
        <v>39000</v>
      </c>
      <c r="F11" s="5">
        <v>48600</v>
      </c>
      <c r="G11" s="5">
        <v>58500</v>
      </c>
      <c r="H11" s="5"/>
      <c r="I11" s="5"/>
      <c r="J11" s="5"/>
      <c r="K11" s="5"/>
      <c r="L11" s="5"/>
      <c r="M11" s="5"/>
      <c r="N11" s="5"/>
      <c r="O11" s="5"/>
      <c r="P11" s="5"/>
      <c r="Q11" s="5"/>
      <c r="R11" s="5"/>
      <c r="V11" s="36">
        <v>420</v>
      </c>
    </row>
    <row r="12" spans="1:22">
      <c r="A12" s="42"/>
      <c r="B12" s="42"/>
      <c r="V12" s="36">
        <v>600</v>
      </c>
    </row>
    <row r="13" spans="1:22" ht="13.2" thickBot="1">
      <c r="V13" s="36">
        <v>1050</v>
      </c>
    </row>
    <row r="14" spans="1:22" s="6" customFormat="1" ht="23.25" customHeight="1" thickBot="1">
      <c r="A14" s="59" t="s">
        <v>5</v>
      </c>
      <c r="B14" s="60"/>
      <c r="C14" s="60"/>
      <c r="D14" s="61"/>
      <c r="E14" s="64" t="s">
        <v>6</v>
      </c>
      <c r="F14" s="65"/>
      <c r="G14" s="62" t="s">
        <v>7</v>
      </c>
      <c r="H14" s="63"/>
      <c r="I14" s="62" t="s">
        <v>8</v>
      </c>
      <c r="J14" s="63"/>
      <c r="K14" s="62" t="s">
        <v>9</v>
      </c>
      <c r="L14" s="63"/>
      <c r="M14" s="62" t="s">
        <v>10</v>
      </c>
      <c r="N14" s="63"/>
      <c r="O14" s="62" t="s">
        <v>11</v>
      </c>
      <c r="P14" s="63"/>
      <c r="Q14" s="62" t="s">
        <v>12</v>
      </c>
      <c r="R14" s="63"/>
      <c r="V14" s="36">
        <v>1500</v>
      </c>
    </row>
    <row r="15" spans="1:22" s="6" customFormat="1" ht="17.100000000000001" customHeight="1" thickBot="1">
      <c r="A15" s="47" t="s">
        <v>13</v>
      </c>
      <c r="B15" s="48"/>
      <c r="C15" s="48"/>
      <c r="D15" s="49"/>
      <c r="E15" s="43" t="s">
        <v>14</v>
      </c>
      <c r="F15" s="44"/>
      <c r="G15" s="52" t="s">
        <v>15</v>
      </c>
      <c r="H15" s="53"/>
      <c r="I15" s="52"/>
      <c r="J15" s="53"/>
      <c r="K15" s="52"/>
      <c r="L15" s="53"/>
      <c r="M15" s="52"/>
      <c r="N15" s="53"/>
      <c r="O15" s="52"/>
      <c r="P15" s="53"/>
      <c r="Q15" s="52"/>
      <c r="R15" s="53"/>
      <c r="V15" s="36">
        <v>2040</v>
      </c>
    </row>
    <row r="16" spans="1:22" s="6" customFormat="1" ht="17.100000000000001" customHeight="1" thickBot="1">
      <c r="A16" s="47" t="s">
        <v>16</v>
      </c>
      <c r="B16" s="48"/>
      <c r="C16" s="48"/>
      <c r="D16" s="49"/>
      <c r="E16" s="43" t="s">
        <v>17</v>
      </c>
      <c r="F16" s="44"/>
      <c r="G16" s="52" t="s">
        <v>15</v>
      </c>
      <c r="H16" s="53"/>
      <c r="I16" s="52"/>
      <c r="J16" s="53"/>
      <c r="K16" s="52"/>
      <c r="L16" s="53"/>
      <c r="M16" s="52"/>
      <c r="N16" s="53"/>
      <c r="O16" s="52"/>
      <c r="P16" s="53"/>
      <c r="Q16" s="52"/>
      <c r="R16" s="53"/>
      <c r="V16" s="36">
        <v>3000</v>
      </c>
    </row>
    <row r="17" spans="1:23" s="6" customFormat="1" ht="17.100000000000001" customHeight="1" thickBot="1">
      <c r="A17" s="47" t="s">
        <v>18</v>
      </c>
      <c r="B17" s="48"/>
      <c r="C17" s="48"/>
      <c r="D17" s="49"/>
      <c r="E17" s="43" t="s">
        <v>19</v>
      </c>
      <c r="F17" s="44"/>
      <c r="G17" s="52" t="s">
        <v>15</v>
      </c>
      <c r="H17" s="53"/>
      <c r="I17" s="52"/>
      <c r="J17" s="53"/>
      <c r="K17" s="52"/>
      <c r="L17" s="53"/>
      <c r="M17" s="52"/>
      <c r="N17" s="53"/>
      <c r="O17" s="52"/>
      <c r="P17" s="53"/>
      <c r="Q17" s="52"/>
      <c r="R17" s="53"/>
      <c r="V17" s="36">
        <v>3900</v>
      </c>
    </row>
    <row r="18" spans="1:23" s="6" customFormat="1" ht="17.100000000000001" customHeight="1" thickBot="1">
      <c r="A18" s="47" t="s">
        <v>20</v>
      </c>
      <c r="B18" s="48"/>
      <c r="C18" s="48"/>
      <c r="D18" s="49"/>
      <c r="E18" s="43" t="s">
        <v>21</v>
      </c>
      <c r="F18" s="44"/>
      <c r="G18" s="52" t="s">
        <v>15</v>
      </c>
      <c r="H18" s="53"/>
      <c r="I18" s="52"/>
      <c r="J18" s="53"/>
      <c r="K18" s="52"/>
      <c r="L18" s="53"/>
      <c r="M18" s="52"/>
      <c r="N18" s="53"/>
      <c r="O18" s="52"/>
      <c r="P18" s="53"/>
      <c r="Q18" s="52"/>
      <c r="R18" s="53"/>
      <c r="V18" s="36">
        <v>5100</v>
      </c>
    </row>
    <row r="19" spans="1:23" s="6" customFormat="1" ht="17.100000000000001" customHeight="1" thickBot="1">
      <c r="A19" s="47" t="s">
        <v>22</v>
      </c>
      <c r="B19" s="48"/>
      <c r="C19" s="48"/>
      <c r="D19" s="49"/>
      <c r="E19" s="43">
        <v>1.5</v>
      </c>
      <c r="F19" s="44"/>
      <c r="G19" s="52"/>
      <c r="H19" s="53"/>
      <c r="I19" s="52"/>
      <c r="J19" s="53"/>
      <c r="K19" s="52"/>
      <c r="L19" s="53"/>
      <c r="M19" s="52"/>
      <c r="N19" s="53"/>
      <c r="O19" s="52"/>
      <c r="P19" s="53"/>
      <c r="Q19" s="52"/>
      <c r="R19" s="53"/>
      <c r="V19" s="36">
        <v>6000</v>
      </c>
    </row>
    <row r="20" spans="1:23" s="6" customFormat="1" ht="17.100000000000001" customHeight="1" thickBot="1">
      <c r="A20" s="47" t="s">
        <v>23</v>
      </c>
      <c r="B20" s="48"/>
      <c r="C20" s="48"/>
      <c r="D20" s="49"/>
      <c r="E20" s="43">
        <v>1800</v>
      </c>
      <c r="F20" s="44"/>
      <c r="G20" s="52"/>
      <c r="H20" s="53"/>
      <c r="I20" s="52"/>
      <c r="J20" s="53"/>
      <c r="K20" s="52"/>
      <c r="L20" s="53"/>
      <c r="M20" s="52"/>
      <c r="N20" s="53"/>
      <c r="O20" s="52"/>
      <c r="P20" s="53"/>
      <c r="Q20" s="52"/>
      <c r="R20" s="53"/>
      <c r="V20" s="36">
        <v>7800</v>
      </c>
    </row>
    <row r="21" spans="1:23" s="6" customFormat="1" ht="17.100000000000001" customHeight="1" thickBot="1">
      <c r="A21" s="47" t="s">
        <v>24</v>
      </c>
      <c r="B21" s="48"/>
      <c r="C21" s="48"/>
      <c r="D21" s="49"/>
      <c r="E21" s="50">
        <v>0.94199999999999995</v>
      </c>
      <c r="F21" s="51"/>
      <c r="G21" s="52"/>
      <c r="H21" s="53"/>
      <c r="I21" s="52"/>
      <c r="J21" s="53"/>
      <c r="K21" s="52"/>
      <c r="L21" s="53"/>
      <c r="M21" s="52"/>
      <c r="N21" s="53"/>
      <c r="O21" s="52"/>
      <c r="P21" s="53"/>
      <c r="Q21" s="52"/>
      <c r="R21" s="53"/>
      <c r="V21" s="36">
        <v>9900</v>
      </c>
    </row>
    <row r="22" spans="1:23" s="6" customFormat="1" ht="17.100000000000001" customHeight="1" thickBot="1">
      <c r="A22" s="47" t="s">
        <v>25</v>
      </c>
      <c r="B22" s="48"/>
      <c r="C22" s="48"/>
      <c r="D22" s="49"/>
      <c r="E22" s="43">
        <v>5000</v>
      </c>
      <c r="F22" s="44"/>
      <c r="G22" s="52"/>
      <c r="H22" s="53"/>
      <c r="I22" s="52"/>
      <c r="J22" s="53"/>
      <c r="K22" s="52"/>
      <c r="L22" s="53"/>
      <c r="M22" s="52"/>
      <c r="N22" s="53"/>
      <c r="O22" s="52"/>
      <c r="P22" s="53"/>
      <c r="Q22" s="52"/>
      <c r="R22" s="53"/>
      <c r="V22" s="36">
        <v>11700</v>
      </c>
    </row>
    <row r="23" spans="1:23" s="6" customFormat="1" ht="17.100000000000001" customHeight="1" thickBot="1">
      <c r="A23" s="47" t="s">
        <v>26</v>
      </c>
      <c r="B23" s="48"/>
      <c r="C23" s="48"/>
      <c r="D23" s="49"/>
      <c r="E23" s="43">
        <v>1</v>
      </c>
      <c r="F23" s="44"/>
      <c r="G23" s="52"/>
      <c r="H23" s="53"/>
      <c r="I23" s="52"/>
      <c r="J23" s="53"/>
      <c r="K23" s="52"/>
      <c r="L23" s="53"/>
      <c r="M23" s="52"/>
      <c r="N23" s="53"/>
      <c r="O23" s="52"/>
      <c r="P23" s="53"/>
      <c r="Q23" s="52"/>
      <c r="R23" s="53"/>
      <c r="V23" s="36">
        <v>14700</v>
      </c>
    </row>
    <row r="24" spans="1:23" s="6" customFormat="1" ht="17.100000000000001" customHeight="1" thickBot="1">
      <c r="A24" s="47" t="s">
        <v>27</v>
      </c>
      <c r="B24" s="48"/>
      <c r="C24" s="48"/>
      <c r="D24" s="49"/>
      <c r="E24" s="45">
        <v>300</v>
      </c>
      <c r="F24" s="46"/>
      <c r="G24" s="66"/>
      <c r="H24" s="67"/>
      <c r="I24" s="66"/>
      <c r="J24" s="67"/>
      <c r="K24" s="66"/>
      <c r="L24" s="67"/>
      <c r="M24" s="66"/>
      <c r="N24" s="67"/>
      <c r="O24" s="66"/>
      <c r="P24" s="67"/>
      <c r="Q24" s="66"/>
      <c r="R24" s="67"/>
      <c r="V24" s="36">
        <v>19500</v>
      </c>
      <c r="W24" s="6" t="s">
        <v>15</v>
      </c>
    </row>
    <row r="25" spans="1:23" s="6" customFormat="1" ht="17.100000000000001" customHeight="1" thickBot="1">
      <c r="A25" s="79" t="s">
        <v>28</v>
      </c>
      <c r="B25" s="80"/>
      <c r="C25" s="80"/>
      <c r="D25" s="81"/>
      <c r="E25" s="77">
        <f>E24*E23</f>
        <v>300</v>
      </c>
      <c r="F25" s="78"/>
      <c r="G25" s="68" t="str">
        <f>IF(G19=0,"$0.00",G23*G24)</f>
        <v>$0.00</v>
      </c>
      <c r="H25" s="69"/>
      <c r="I25" s="68" t="str">
        <f t="shared" ref="I25" si="0">IF(I19=0,"$0.00",I23*I24)</f>
        <v>$0.00</v>
      </c>
      <c r="J25" s="69"/>
      <c r="K25" s="68" t="str">
        <f t="shared" ref="K25" si="1">IF(K19=0,"$0.00",K23*K24)</f>
        <v>$0.00</v>
      </c>
      <c r="L25" s="69"/>
      <c r="M25" s="68" t="str">
        <f t="shared" ref="M25" si="2">IF(M19=0,"$0.00",M23*M24)</f>
        <v>$0.00</v>
      </c>
      <c r="N25" s="69"/>
      <c r="O25" s="68" t="str">
        <f t="shared" ref="O25" si="3">IF(O19=0,"$0.00",O23*O24)</f>
        <v>$0.00</v>
      </c>
      <c r="P25" s="69"/>
      <c r="Q25" s="68" t="str">
        <f t="shared" ref="Q25" si="4">IF(Q19=0,"$0.00",Q23*Q24)</f>
        <v>$0.00</v>
      </c>
      <c r="R25" s="69"/>
      <c r="V25" s="36">
        <v>24300</v>
      </c>
    </row>
    <row r="26" spans="1:23" s="6" customFormat="1" ht="28.5" customHeight="1">
      <c r="A26" s="76" t="s">
        <v>29</v>
      </c>
      <c r="B26" s="76"/>
      <c r="C26" s="76"/>
      <c r="D26" s="76"/>
      <c r="E26" s="76"/>
      <c r="F26" s="76"/>
      <c r="G26" s="76"/>
      <c r="H26" s="76"/>
      <c r="I26" s="76"/>
      <c r="J26" s="76"/>
      <c r="K26" s="76"/>
      <c r="L26" s="76"/>
      <c r="M26" s="76"/>
      <c r="N26" s="76"/>
      <c r="O26" s="76"/>
      <c r="P26" s="76"/>
      <c r="Q26" s="76"/>
      <c r="R26" s="76"/>
      <c r="V26" s="36">
        <v>29400</v>
      </c>
    </row>
    <row r="27" spans="1:23" s="6" customFormat="1" ht="17.100000000000001" customHeight="1" thickBot="1">
      <c r="A27" s="7"/>
      <c r="B27" s="7"/>
      <c r="C27" s="7"/>
      <c r="D27" s="7"/>
      <c r="E27" s="7"/>
      <c r="F27" s="7"/>
      <c r="G27" s="7"/>
      <c r="H27" s="7"/>
      <c r="I27" s="7"/>
      <c r="J27" s="7"/>
      <c r="K27" s="7"/>
      <c r="L27" s="7"/>
      <c r="M27" s="7"/>
      <c r="N27" s="7"/>
      <c r="O27" s="7"/>
      <c r="P27" s="7"/>
      <c r="Q27" s="8"/>
      <c r="R27" s="9"/>
      <c r="V27" s="36">
        <v>39000</v>
      </c>
    </row>
    <row r="28" spans="1:23" s="6" customFormat="1" ht="22.5" customHeight="1" thickBot="1">
      <c r="B28" s="10"/>
      <c r="C28" s="10"/>
      <c r="D28" s="10"/>
      <c r="E28" s="10"/>
      <c r="F28" s="10"/>
      <c r="G28" s="10"/>
      <c r="H28" s="10"/>
      <c r="I28" s="10"/>
      <c r="J28" s="10"/>
      <c r="K28" s="71" t="s">
        <v>30</v>
      </c>
      <c r="L28" s="72"/>
      <c r="M28" s="72"/>
      <c r="N28" s="72"/>
      <c r="O28" s="72"/>
      <c r="P28" s="73"/>
      <c r="Q28" s="70">
        <f>SUM(G25:R25)</f>
        <v>0</v>
      </c>
      <c r="R28" s="70"/>
      <c r="V28" s="36">
        <v>48600</v>
      </c>
    </row>
    <row r="29" spans="1:23" ht="24" customHeight="1">
      <c r="V29" s="36">
        <v>58500</v>
      </c>
    </row>
    <row r="30" spans="1:23" ht="19.2" customHeight="1">
      <c r="A30" s="26" t="s">
        <v>31</v>
      </c>
      <c r="B30" s="27"/>
      <c r="C30" s="27"/>
      <c r="D30" s="27"/>
      <c r="E30" s="28"/>
      <c r="F30" s="29"/>
      <c r="G30" s="29"/>
      <c r="H30" s="30"/>
      <c r="I30" s="30"/>
      <c r="J30" s="30"/>
    </row>
    <row r="31" spans="1:23" ht="37.950000000000003" customHeight="1" thickBot="1">
      <c r="A31" s="84" t="s">
        <v>32</v>
      </c>
      <c r="B31" s="84"/>
      <c r="C31" s="84"/>
      <c r="D31" s="84"/>
      <c r="E31" s="84"/>
      <c r="F31" s="84"/>
      <c r="G31" s="84"/>
      <c r="H31" s="84"/>
      <c r="I31" s="84"/>
      <c r="J31" s="84"/>
      <c r="K31" s="84"/>
      <c r="L31" s="84"/>
      <c r="M31" s="84"/>
      <c r="N31" s="84"/>
      <c r="O31" s="84"/>
      <c r="P31" s="84"/>
      <c r="Q31" s="84"/>
      <c r="R31" s="84"/>
    </row>
    <row r="32" spans="1:23" ht="18.600000000000001" customHeight="1">
      <c r="A32" s="85" t="s">
        <v>33</v>
      </c>
      <c r="B32" s="86"/>
      <c r="C32" s="86"/>
      <c r="D32" s="86"/>
      <c r="E32" s="86"/>
      <c r="F32" s="86"/>
      <c r="G32" s="86"/>
      <c r="H32" s="86"/>
      <c r="I32" s="86"/>
      <c r="J32" s="86"/>
      <c r="K32" s="86"/>
      <c r="L32" s="86"/>
      <c r="M32" s="86"/>
      <c r="N32" s="86"/>
      <c r="O32" s="86"/>
      <c r="P32" s="86"/>
      <c r="Q32" s="89"/>
      <c r="R32" s="90"/>
    </row>
    <row r="33" spans="1:18" ht="18.600000000000001" customHeight="1">
      <c r="A33" s="87" t="s">
        <v>34</v>
      </c>
      <c r="B33" s="88"/>
      <c r="C33" s="88"/>
      <c r="D33" s="88"/>
      <c r="E33" s="88"/>
      <c r="F33" s="88"/>
      <c r="G33" s="88"/>
      <c r="H33" s="88"/>
      <c r="I33" s="88"/>
      <c r="J33" s="88"/>
      <c r="K33" s="88"/>
      <c r="L33" s="88"/>
      <c r="M33" s="88"/>
      <c r="N33" s="88"/>
      <c r="O33" s="88"/>
      <c r="P33" s="88"/>
      <c r="Q33" s="91"/>
      <c r="R33" s="92"/>
    </row>
    <row r="34" spans="1:18" ht="18.600000000000001" customHeight="1">
      <c r="A34" s="87" t="s">
        <v>35</v>
      </c>
      <c r="B34" s="88"/>
      <c r="C34" s="88"/>
      <c r="D34" s="88"/>
      <c r="E34" s="88"/>
      <c r="F34" s="88"/>
      <c r="G34" s="88"/>
      <c r="H34" s="88"/>
      <c r="I34" s="88"/>
      <c r="J34" s="88"/>
      <c r="K34" s="88"/>
      <c r="L34" s="88"/>
      <c r="M34" s="88"/>
      <c r="N34" s="88"/>
      <c r="O34" s="88"/>
      <c r="P34" s="88"/>
      <c r="Q34" s="91"/>
      <c r="R34" s="92"/>
    </row>
    <row r="35" spans="1:18" ht="18.600000000000001" customHeight="1" thickBot="1">
      <c r="A35" s="95" t="s">
        <v>36</v>
      </c>
      <c r="B35" s="96"/>
      <c r="C35" s="96"/>
      <c r="D35" s="96"/>
      <c r="E35" s="96"/>
      <c r="F35" s="96"/>
      <c r="G35" s="96"/>
      <c r="H35" s="96"/>
      <c r="I35" s="96"/>
      <c r="J35" s="96"/>
      <c r="K35" s="96"/>
      <c r="L35" s="96"/>
      <c r="M35" s="96"/>
      <c r="N35" s="96"/>
      <c r="O35" s="96"/>
      <c r="P35" s="97"/>
      <c r="Q35" s="93">
        <f>SUM(Q32:R34)</f>
        <v>0</v>
      </c>
      <c r="R35" s="94"/>
    </row>
    <row r="36" spans="1:18" ht="13.2">
      <c r="A36" s="26" t="s">
        <v>37</v>
      </c>
      <c r="B36" s="30"/>
      <c r="C36" s="30"/>
      <c r="D36" s="30"/>
      <c r="E36" s="30"/>
      <c r="F36" s="30"/>
      <c r="G36" s="30"/>
      <c r="H36" s="30"/>
      <c r="I36" s="30"/>
      <c r="J36" s="30"/>
    </row>
    <row r="37" spans="1:18" ht="13.2">
      <c r="A37" s="31" t="s">
        <v>38</v>
      </c>
      <c r="B37" s="30"/>
      <c r="C37" s="30"/>
      <c r="D37" s="30"/>
      <c r="E37" s="30"/>
      <c r="F37" s="30"/>
      <c r="G37" s="30"/>
      <c r="H37" s="30"/>
      <c r="I37" s="30"/>
      <c r="J37" s="30"/>
    </row>
    <row r="38" spans="1:18" ht="13.2">
      <c r="A38" s="31" t="s">
        <v>39</v>
      </c>
      <c r="B38" s="30"/>
      <c r="C38" s="30"/>
      <c r="D38" s="30"/>
      <c r="E38" s="30"/>
      <c r="F38" s="30"/>
      <c r="G38" s="30"/>
      <c r="H38" s="30"/>
      <c r="I38" s="30"/>
      <c r="J38" s="30"/>
    </row>
    <row r="39" spans="1:18" ht="13.2">
      <c r="A39" s="31" t="s">
        <v>40</v>
      </c>
      <c r="B39" s="30"/>
      <c r="C39" s="30"/>
      <c r="D39" s="30"/>
      <c r="E39" s="30"/>
      <c r="F39" s="30"/>
      <c r="G39" s="30"/>
      <c r="H39" s="30"/>
      <c r="I39" s="30"/>
      <c r="J39" s="30"/>
    </row>
    <row r="40" spans="1:18" ht="13.2">
      <c r="A40" s="31" t="s">
        <v>41</v>
      </c>
      <c r="B40" s="30"/>
      <c r="C40" s="30"/>
      <c r="D40" s="30"/>
      <c r="E40" s="30"/>
      <c r="F40" s="30"/>
      <c r="G40" s="30"/>
      <c r="H40" s="30"/>
      <c r="I40" s="30"/>
      <c r="J40" s="30"/>
    </row>
    <row r="41" spans="1:18" s="11" customFormat="1" ht="13.2">
      <c r="A41" s="31" t="s">
        <v>42</v>
      </c>
      <c r="B41" s="30"/>
      <c r="C41" s="30"/>
      <c r="D41" s="30"/>
      <c r="E41" s="30"/>
      <c r="F41" s="30"/>
      <c r="G41" s="30"/>
      <c r="H41" s="30"/>
      <c r="I41" s="30"/>
      <c r="J41" s="30"/>
      <c r="K41" s="74"/>
      <c r="L41" s="75"/>
      <c r="M41" s="75"/>
      <c r="N41" s="75"/>
      <c r="O41" s="75"/>
      <c r="P41" s="75"/>
      <c r="Q41" s="75"/>
      <c r="R41" s="75"/>
    </row>
    <row r="42" spans="1:18" s="11" customFormat="1" ht="13.2">
      <c r="A42" s="31" t="s">
        <v>43</v>
      </c>
      <c r="B42" s="30"/>
      <c r="C42" s="30"/>
      <c r="D42" s="30"/>
      <c r="E42" s="30"/>
      <c r="F42" s="30"/>
      <c r="G42" s="30"/>
      <c r="H42" s="30"/>
      <c r="I42" s="30"/>
      <c r="J42" s="30"/>
      <c r="K42" s="75"/>
      <c r="L42" s="75"/>
      <c r="M42" s="75"/>
      <c r="N42" s="75"/>
      <c r="O42" s="75"/>
      <c r="P42" s="75"/>
      <c r="Q42" s="75"/>
      <c r="R42" s="75"/>
    </row>
    <row r="43" spans="1:18" ht="13.2">
      <c r="A43" s="31" t="s">
        <v>44</v>
      </c>
      <c r="B43" s="30"/>
      <c r="C43" s="30"/>
      <c r="D43" s="30"/>
      <c r="E43" s="30"/>
      <c r="F43" s="30"/>
      <c r="G43" s="30"/>
      <c r="H43" s="30"/>
      <c r="I43" s="30"/>
      <c r="J43" s="30"/>
      <c r="K43" s="75"/>
      <c r="L43" s="75"/>
      <c r="M43" s="75"/>
      <c r="N43" s="75"/>
      <c r="O43" s="75"/>
      <c r="P43" s="75"/>
      <c r="Q43" s="75"/>
      <c r="R43" s="75"/>
    </row>
    <row r="44" spans="1:18" ht="13.2">
      <c r="A44" s="31" t="s">
        <v>45</v>
      </c>
      <c r="B44" s="30"/>
      <c r="C44" s="30"/>
      <c r="D44" s="30"/>
      <c r="E44" s="30"/>
      <c r="F44" s="30"/>
      <c r="G44" s="30"/>
      <c r="H44" s="30"/>
      <c r="I44" s="30"/>
      <c r="J44" s="30"/>
      <c r="K44" s="75"/>
      <c r="L44" s="75"/>
      <c r="M44" s="75"/>
      <c r="N44" s="75"/>
      <c r="O44" s="75"/>
      <c r="P44" s="75"/>
      <c r="Q44" s="75"/>
      <c r="R44" s="75"/>
    </row>
    <row r="45" spans="1:18" ht="13.8" thickBot="1">
      <c r="A45" s="31"/>
      <c r="B45" s="30"/>
      <c r="C45" s="30"/>
      <c r="D45" s="30"/>
      <c r="E45" s="30"/>
      <c r="F45" s="30"/>
      <c r="G45" s="30"/>
      <c r="H45" s="30"/>
      <c r="I45" s="30"/>
      <c r="J45" s="30"/>
    </row>
    <row r="46" spans="1:18" ht="13.8" thickBot="1">
      <c r="A46" s="32" t="s">
        <v>46</v>
      </c>
      <c r="B46" s="33"/>
      <c r="C46" s="33"/>
      <c r="D46" s="33"/>
      <c r="E46" s="33"/>
      <c r="F46" s="33"/>
      <c r="G46" s="33"/>
      <c r="H46" s="33"/>
      <c r="I46" s="33"/>
      <c r="J46" s="1"/>
      <c r="Q46" s="82">
        <f>Q28</f>
        <v>0</v>
      </c>
      <c r="R46" s="83"/>
    </row>
    <row r="47" spans="1:18" ht="13.8" thickBot="1">
      <c r="A47" s="32"/>
      <c r="B47" s="33"/>
      <c r="C47" s="33"/>
      <c r="D47" s="33"/>
      <c r="E47" s="33"/>
      <c r="F47" s="33"/>
      <c r="G47" s="33"/>
      <c r="H47" s="33"/>
      <c r="I47" s="33"/>
      <c r="J47" s="1"/>
      <c r="R47" s="33"/>
    </row>
    <row r="48" spans="1:18" ht="13.8" thickBot="1">
      <c r="A48" s="32" t="s">
        <v>47</v>
      </c>
      <c r="B48" s="34"/>
      <c r="C48" s="34"/>
      <c r="D48" s="34"/>
      <c r="E48" s="34"/>
      <c r="F48" s="34"/>
      <c r="G48" s="34"/>
      <c r="H48" s="34"/>
      <c r="I48" s="34"/>
      <c r="J48" s="1"/>
      <c r="Q48" s="82">
        <f>Q35*0.5</f>
        <v>0</v>
      </c>
      <c r="R48" s="83"/>
    </row>
    <row r="49" spans="1:18" ht="13.2" thickBot="1">
      <c r="A49" s="35"/>
      <c r="B49" s="34"/>
      <c r="C49" s="34"/>
      <c r="D49" s="34"/>
      <c r="E49" s="34"/>
      <c r="F49" s="34"/>
      <c r="G49" s="34"/>
      <c r="H49" s="34"/>
      <c r="I49" s="34"/>
      <c r="J49" s="1"/>
      <c r="R49" s="34"/>
    </row>
    <row r="50" spans="1:18" ht="13.8" thickBot="1">
      <c r="A50" s="32" t="s">
        <v>48</v>
      </c>
      <c r="B50" s="34"/>
      <c r="C50" s="34"/>
      <c r="D50" s="34"/>
      <c r="E50" s="34"/>
      <c r="F50" s="34"/>
      <c r="G50" s="34"/>
      <c r="H50" s="34"/>
      <c r="I50" s="34"/>
      <c r="J50" s="1"/>
      <c r="Q50" s="82">
        <f>IF(Q46&gt;Q48,Q48,Q46)</f>
        <v>0</v>
      </c>
      <c r="R50" s="83"/>
    </row>
    <row r="51" spans="1:18"/>
    <row r="52" spans="1:18"/>
    <row r="53" spans="1:18"/>
    <row r="54" spans="1:18"/>
    <row r="55" spans="1:18"/>
    <row r="56" spans="1:18"/>
    <row r="57" spans="1:18"/>
    <row r="58" spans="1:18"/>
    <row r="59" spans="1:18"/>
    <row r="60" spans="1:18"/>
  </sheetData>
  <sheetProtection algorithmName="SHA-512" hashValue="hDDOjzQUISmdm013chTp8uTxzN8XZQRONPMqwb3Fg6kxjUNJj2Xg5FQqOIekGL2WcDVzWXVv1PZEu5koYM47Tw==" saltValue="zs5dZhE6CiemgZVCtIcKgQ==" spinCount="100000" sheet="1" objects="1" scenarios="1"/>
  <mergeCells count="121">
    <mergeCell ref="Q46:R46"/>
    <mergeCell ref="Q48:R48"/>
    <mergeCell ref="Q50:R50"/>
    <mergeCell ref="A31:R31"/>
    <mergeCell ref="A32:P32"/>
    <mergeCell ref="A33:P33"/>
    <mergeCell ref="A34:P34"/>
    <mergeCell ref="Q32:R32"/>
    <mergeCell ref="Q33:R33"/>
    <mergeCell ref="Q34:R34"/>
    <mergeCell ref="Q35:R35"/>
    <mergeCell ref="A35:P35"/>
    <mergeCell ref="Q23:R23"/>
    <mergeCell ref="Q24:R24"/>
    <mergeCell ref="Q25:R25"/>
    <mergeCell ref="O25:P25"/>
    <mergeCell ref="O24:P24"/>
    <mergeCell ref="O23:P23"/>
    <mergeCell ref="Q28:R28"/>
    <mergeCell ref="K28:P28"/>
    <mergeCell ref="K41:R44"/>
    <mergeCell ref="M25:N25"/>
    <mergeCell ref="K25:L25"/>
    <mergeCell ref="A26:R26"/>
    <mergeCell ref="M23:N23"/>
    <mergeCell ref="I24:J24"/>
    <mergeCell ref="I25:J25"/>
    <mergeCell ref="G25:H25"/>
    <mergeCell ref="G23:H23"/>
    <mergeCell ref="G24:H24"/>
    <mergeCell ref="K24:L24"/>
    <mergeCell ref="M24:N24"/>
    <mergeCell ref="K23:L23"/>
    <mergeCell ref="E25:F25"/>
    <mergeCell ref="A25:D25"/>
    <mergeCell ref="A23:D23"/>
    <mergeCell ref="Q16:R16"/>
    <mergeCell ref="Q17:R17"/>
    <mergeCell ref="O21:P21"/>
    <mergeCell ref="O22:P22"/>
    <mergeCell ref="Q18:R18"/>
    <mergeCell ref="Q19:R19"/>
    <mergeCell ref="Q20:R20"/>
    <mergeCell ref="Q21:R21"/>
    <mergeCell ref="M22:N22"/>
    <mergeCell ref="M16:N16"/>
    <mergeCell ref="M17:N17"/>
    <mergeCell ref="Q22:R22"/>
    <mergeCell ref="O16:P16"/>
    <mergeCell ref="O17:P17"/>
    <mergeCell ref="O18:P18"/>
    <mergeCell ref="O19:P19"/>
    <mergeCell ref="O20:P20"/>
    <mergeCell ref="M19:N19"/>
    <mergeCell ref="M18:N18"/>
    <mergeCell ref="M20:N20"/>
    <mergeCell ref="M21:N21"/>
    <mergeCell ref="A4:R4"/>
    <mergeCell ref="A6:R6"/>
    <mergeCell ref="A14:D14"/>
    <mergeCell ref="A15:D15"/>
    <mergeCell ref="G14:H14"/>
    <mergeCell ref="G15:H15"/>
    <mergeCell ref="K14:L14"/>
    <mergeCell ref="A8:B8"/>
    <mergeCell ref="A9:B9"/>
    <mergeCell ref="E14:F14"/>
    <mergeCell ref="E15:F15"/>
    <mergeCell ref="O14:P14"/>
    <mergeCell ref="O15:P15"/>
    <mergeCell ref="Q14:R14"/>
    <mergeCell ref="Q15:R15"/>
    <mergeCell ref="K15:L15"/>
    <mergeCell ref="M14:N14"/>
    <mergeCell ref="I14:J14"/>
    <mergeCell ref="I15:J15"/>
    <mergeCell ref="M15:N15"/>
    <mergeCell ref="A24:D24"/>
    <mergeCell ref="A22:D22"/>
    <mergeCell ref="E22:F22"/>
    <mergeCell ref="I23:J23"/>
    <mergeCell ref="I20:J20"/>
    <mergeCell ref="I21:J21"/>
    <mergeCell ref="G22:H22"/>
    <mergeCell ref="G16:H16"/>
    <mergeCell ref="K17:L17"/>
    <mergeCell ref="K18:L18"/>
    <mergeCell ref="K19:L19"/>
    <mergeCell ref="K16:L16"/>
    <mergeCell ref="I16:J16"/>
    <mergeCell ref="K21:L21"/>
    <mergeCell ref="K22:L22"/>
    <mergeCell ref="I17:J17"/>
    <mergeCell ref="I18:J18"/>
    <mergeCell ref="I19:J19"/>
    <mergeCell ref="K20:L20"/>
    <mergeCell ref="I22:J22"/>
    <mergeCell ref="C1:O1"/>
    <mergeCell ref="A2:R2"/>
    <mergeCell ref="A10:B10"/>
    <mergeCell ref="A11:B11"/>
    <mergeCell ref="A12:B12"/>
    <mergeCell ref="E23:F23"/>
    <mergeCell ref="E24:F24"/>
    <mergeCell ref="A19:D19"/>
    <mergeCell ref="A20:D20"/>
    <mergeCell ref="E20:F20"/>
    <mergeCell ref="E21:F21"/>
    <mergeCell ref="A21:D21"/>
    <mergeCell ref="E19:F19"/>
    <mergeCell ref="A16:D16"/>
    <mergeCell ref="E16:F16"/>
    <mergeCell ref="A17:D17"/>
    <mergeCell ref="A18:D18"/>
    <mergeCell ref="E17:F17"/>
    <mergeCell ref="E18:F18"/>
    <mergeCell ref="G17:H17"/>
    <mergeCell ref="G18:H18"/>
    <mergeCell ref="G19:H19"/>
    <mergeCell ref="G20:H20"/>
    <mergeCell ref="G21:H21"/>
  </mergeCells>
  <phoneticPr fontId="1" type="noConversion"/>
  <dataValidations count="1">
    <dataValidation type="list" allowBlank="1" showInputMessage="1" showErrorMessage="1" sqref="G24:R24" xr:uid="{00000000-0002-0000-0000-000000000000}">
      <formula1>$V$9:$V$29</formula1>
    </dataValidation>
  </dataValidations>
  <printOptions horizontalCentered="1"/>
  <pageMargins left="0.48" right="0.28999999999999998" top="0.75" bottom="0.46" header="0.5" footer="0.44"/>
  <pageSetup scale="68" orientation="portrait" verticalDpi="1200" r:id="rId1"/>
  <headerFooter alignWithMargins="0">
    <oddFooter>&amp;L&amp;"Arial,Regular"&amp;8&amp;XTM&amp;X SAVE ON ENERGY is a trademark of the Independent Electricity System Operator (IESO). 
© 2025 Independent Electricity System Operator. All rights reserved.
&amp;C&amp;8V1.0&amp;R&amp;"Arial,Regular"&amp;8Page &amp;P of &amp;N</oddFooter>
  </headerFooter>
  <rowBreaks count="1" manualBreakCount="1">
    <brk id="28"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15" sqref="A15"/>
    </sheetView>
  </sheetViews>
  <sheetFormatPr defaultRowHeight="12.6"/>
  <cols>
    <col min="1" max="1" width="163" bestFit="1" customWidth="1"/>
  </cols>
  <sheetData>
    <row r="1" spans="1:1" ht="13.2">
      <c r="A1" s="24" t="s">
        <v>49</v>
      </c>
    </row>
  </sheetData>
  <hyperlinks>
    <hyperlink ref="A1" r:id="rId1" tooltip="click to email retrofit@ieso.ca" xr:uid="{00000000-0004-0000-0100-000000000000}"/>
  </hyperlinks>
  <pageMargins left="0.7" right="0.7" top="0.75" bottom="0.75" header="0.3" footer="0.3"/>
  <pageSetup orientation="portrait"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6"/>
  <cols>
    <col min="1" max="1" width="14.6328125" customWidth="1"/>
  </cols>
  <sheetData>
    <row r="2" spans="1:2">
      <c r="A2" t="s">
        <v>50</v>
      </c>
      <c r="B2" s="12">
        <v>1</v>
      </c>
    </row>
    <row r="3" spans="1:2">
      <c r="A3" s="13" t="s">
        <v>51</v>
      </c>
      <c r="B3" s="14" t="s">
        <v>52</v>
      </c>
    </row>
    <row r="4" spans="1:2">
      <c r="A4" s="13" t="s">
        <v>53</v>
      </c>
      <c r="B4" s="15">
        <v>1</v>
      </c>
    </row>
    <row r="5" spans="1:2">
      <c r="A5" s="13" t="s">
        <v>54</v>
      </c>
      <c r="B5" s="15">
        <v>2025</v>
      </c>
    </row>
    <row r="6" spans="1:2">
      <c r="A6" s="13"/>
    </row>
    <row r="7" spans="1:2" ht="17.399999999999999">
      <c r="A7" s="16"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7"/>
  <sheetViews>
    <sheetView workbookViewId="0">
      <selection activeCell="C14" sqref="C14"/>
    </sheetView>
  </sheetViews>
  <sheetFormatPr defaultColWidth="9" defaultRowHeight="12.6"/>
  <cols>
    <col min="1" max="1" width="13.7265625" style="23" bestFit="1" customWidth="1"/>
    <col min="2" max="2" width="10" style="18" bestFit="1" customWidth="1"/>
    <col min="3" max="3" width="114.36328125" style="18" bestFit="1" customWidth="1"/>
    <col min="4" max="16384" width="9" style="18"/>
  </cols>
  <sheetData>
    <row r="1" spans="1:3">
      <c r="A1" s="21" t="s">
        <v>56</v>
      </c>
      <c r="B1" s="17" t="s">
        <v>57</v>
      </c>
      <c r="C1" s="17" t="s">
        <v>58</v>
      </c>
    </row>
    <row r="2" spans="1:3">
      <c r="A2" s="22">
        <v>1</v>
      </c>
      <c r="B2" s="19">
        <v>44196</v>
      </c>
      <c r="C2" s="18" t="s">
        <v>59</v>
      </c>
    </row>
    <row r="3" spans="1:3">
      <c r="A3" s="22"/>
      <c r="B3" s="19"/>
    </row>
    <row r="4" spans="1:3">
      <c r="A4" s="22"/>
      <c r="B4" s="19"/>
    </row>
    <row r="5" spans="1:3">
      <c r="A5" s="22"/>
      <c r="B5" s="19"/>
    </row>
    <row r="6" spans="1:3">
      <c r="B6" s="19"/>
    </row>
    <row r="7" spans="1:3">
      <c r="B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B2D1B7-5B26-43DC-8776-B84A35464BF7}">
  <ds:schemaRefs>
    <ds:schemaRef ds:uri="http://schemas.microsoft.com/sharepoint/v3/contenttype/forms"/>
  </ds:schemaRefs>
</ds:datastoreItem>
</file>

<file path=customXml/itemProps2.xml><?xml version="1.0" encoding="utf-8"?>
<ds:datastoreItem xmlns:ds="http://schemas.openxmlformats.org/officeDocument/2006/customXml" ds:itemID="{0E401001-7F81-4978-9B4B-2E5F561B4164}">
  <ds:schemaRefs>
    <ds:schemaRef ds:uri="http://purl.org/dc/elements/1.1/"/>
    <ds:schemaRef ds:uri="http://purl.org/dc/dcmitype/"/>
    <ds:schemaRef ds:uri="cdf8d4ea-74c8-4be1-aeb0-bca783ecfdd7"/>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3a0a26ad-673a-4fec-bfcd-9999ec2c463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ABBD38E-9CEB-4B46-A860-98F689C26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VFD Eligible Measures List</vt:lpstr>
      <vt:lpstr>Accessibility Disclaimer</vt:lpstr>
      <vt:lpstr>Version Control</vt:lpstr>
      <vt:lpstr>Revision History</vt:lpstr>
      <vt:lpstr>'VFD Eligible Measures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2024-12-18T20:00:32Z</cp:lastPrinted>
  <dcterms:created xsi:type="dcterms:W3CDTF">2006-11-22T17:59:15Z</dcterms:created>
  <dcterms:modified xsi:type="dcterms:W3CDTF">2024-12-18T20:00:37Z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