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ate1904="1" codeName="ThisWorkbook" defaultThemeVersion="124226"/>
  <mc:AlternateContent xmlns:mc="http://schemas.openxmlformats.org/markup-compatibility/2006">
    <mc:Choice Requires="x15">
      <x15ac:absPath xmlns:x15ac="http://schemas.microsoft.com/office/spreadsheetml/2010/11/ac" url="https://iesoonline.sharepoint.com/sites/Post-2024CDMFrameworkSOEWebUpdate/Shared Documents/General/Final Versions of Business Program Documents/Retrofit/Prescriptive Worksheets/"/>
    </mc:Choice>
  </mc:AlternateContent>
  <xr:revisionPtr revIDLastSave="2" documentId="13_ncr:1_{FB003D33-133C-4A4D-9D8F-712A24F0E95B}" xr6:coauthVersionLast="47" xr6:coauthVersionMax="47" xr10:uidLastSave="{E3A75BB6-1D20-4BA5-9DCB-F46071A7B7DD}"/>
  <workbookProtection workbookAlgorithmName="SHA-512" workbookHashValue="DJJECR5/c8Hyu/bXw09h9NOLfdIf9NREAbA9U2FoYr32vjwr4DzH+Ea+6gZmqtcH+OL42hp/75LNoE0txMwy3A==" workbookSaltValue="0xmFul3nMAkxavMgVigMaA==" workbookSpinCount="100000" lockStructure="1"/>
  <bookViews>
    <workbookView xWindow="-108" yWindow="-108" windowWidth="23256" windowHeight="12576" tabRatio="500" xr2:uid="{00000000-000D-0000-FFFF-FFFF00000000}"/>
  </bookViews>
  <sheets>
    <sheet name="Eligible Measures List" sheetId="1" r:id="rId1"/>
    <sheet name="Accessibilty Disclaimer" sheetId="4" r:id="rId2"/>
    <sheet name="Version Control" sheetId="2" state="hidden" r:id="rId3"/>
    <sheet name="Revision History" sheetId="3" state="hidden" r:id="rId4"/>
  </sheets>
  <definedNames>
    <definedName name="_xlnm.Print_Area" localSheetId="0">'Eligible Measures List'!$A$1:$V$74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 l="1"/>
  <c r="C42" i="1" l="1"/>
  <c r="D42" i="1" l="1"/>
  <c r="J53" i="1"/>
  <c r="J66" i="1" s="1"/>
  <c r="E42" i="1"/>
  <c r="F42" i="1"/>
  <c r="G42" i="1"/>
  <c r="H42" i="1"/>
  <c r="I42" i="1"/>
  <c r="J42" i="1"/>
  <c r="J45" i="1" l="1"/>
  <c r="J64" i="1" s="1"/>
  <c r="J68" i="1" s="1"/>
</calcChain>
</file>

<file path=xl/sharedStrings.xml><?xml version="1.0" encoding="utf-8"?>
<sst xmlns="http://schemas.openxmlformats.org/spreadsheetml/2006/main" count="124" uniqueCount="116">
  <si>
    <t>Required Information</t>
  </si>
  <si>
    <t>Example</t>
  </si>
  <si>
    <t>#1</t>
  </si>
  <si>
    <t>#2</t>
  </si>
  <si>
    <t>#4</t>
  </si>
  <si>
    <t>#5</t>
  </si>
  <si>
    <t>Reason: “N”=New or “F”=Failed</t>
  </si>
  <si>
    <t>F</t>
  </si>
  <si>
    <t>Manufacturer</t>
  </si>
  <si>
    <t>ABC</t>
  </si>
  <si>
    <t>Model Number</t>
  </si>
  <si>
    <t>EE-9876</t>
  </si>
  <si>
    <t>Annual Run Hours</t>
  </si>
  <si>
    <t>#3</t>
  </si>
  <si>
    <t>Name of Company:</t>
  </si>
  <si>
    <t>Name of Applicant:</t>
  </si>
  <si>
    <t>SP</t>
  </si>
  <si>
    <t>Heating Type</t>
  </si>
  <si>
    <t xml:space="preserve">Electric Resistance </t>
  </si>
  <si>
    <t>All Other</t>
  </si>
  <si>
    <t>#6</t>
  </si>
  <si>
    <t>Heating Type (Electric Resistance or Other)</t>
  </si>
  <si>
    <t>Other</t>
  </si>
  <si>
    <t>TOTAL PARTICIPANT INCENTIVE REQUESTED:</t>
  </si>
  <si>
    <t>Total Participant Incentive</t>
  </si>
  <si>
    <t>Building Address:</t>
  </si>
  <si>
    <t>Tons</t>
  </si>
  <si>
    <t>Split System (SS) or Single Package (SP)</t>
  </si>
  <si>
    <t>Unit Size in Tons</t>
  </si>
  <si>
    <t xml:space="preserve">Version Number </t>
  </si>
  <si>
    <t>Month</t>
  </si>
  <si>
    <t xml:space="preserve">Day </t>
  </si>
  <si>
    <t xml:space="preserve">Year </t>
  </si>
  <si>
    <r>
      <t>Make sure to update the version number on the</t>
    </r>
    <r>
      <rPr>
        <b/>
        <sz val="14"/>
        <color rgb="FFFF0000"/>
        <rFont val="Verdana"/>
        <family val="2"/>
      </rPr>
      <t xml:space="preserve"> footer</t>
    </r>
    <r>
      <rPr>
        <sz val="14"/>
        <color rgb="FFFF0000"/>
        <rFont val="Verdana"/>
        <family val="2"/>
      </rPr>
      <t xml:space="preserve"> as there is no Excel function that can currently do this automatically </t>
    </r>
  </si>
  <si>
    <t>All</t>
  </si>
  <si>
    <t>Participant Incentive ($)</t>
  </si>
  <si>
    <t>Version Number</t>
  </si>
  <si>
    <t>Details</t>
  </si>
  <si>
    <t>Date</t>
  </si>
  <si>
    <t>#7</t>
  </si>
  <si>
    <t>UNITARY AIR-SOURCE HEAT PUMP EQUIPMENT INCENTIVES</t>
  </si>
  <si>
    <t>Unitary ASHP Equipment Size</t>
  </si>
  <si>
    <t>Minimum
Efficiency Rating</t>
  </si>
  <si>
    <t>15 SEER
12.5 EER</t>
  </si>
  <si>
    <t>15 SEER
12 EER</t>
  </si>
  <si>
    <t>Electric Resistance (or None)</t>
  </si>
  <si>
    <t>Split System ≥3.0 to &lt;5.4</t>
  </si>
  <si>
    <t>Single Package ≥3.0 to &lt;5.4</t>
  </si>
  <si>
    <t>Cooling Mode</t>
  </si>
  <si>
    <t>Heating Mode</t>
  </si>
  <si>
    <t>8.5 HSPF</t>
  </si>
  <si>
    <t>8.2 HSPF</t>
  </si>
  <si>
    <t>14 SEER</t>
  </si>
  <si>
    <t>≥65,000 to &lt;135,000
(≥19 to &lt;40)</t>
  </si>
  <si>
    <t>≥36,000 to &lt;65,000
(≥11 to &lt;19)</t>
  </si>
  <si>
    <t>Btu/h 
(kW)</t>
  </si>
  <si>
    <t>≥135,000 to &lt;240,000
(≥40 to &lt;70)</t>
  </si>
  <si>
    <t>10.8 EER
12.0 IEER</t>
  </si>
  <si>
    <t>10.4 EER
11.4 IEER</t>
  </si>
  <si>
    <t>9.3 EER 
10.4 IEER</t>
  </si>
  <si>
    <t>11.0 EER
12.2 IEER</t>
  </si>
  <si>
    <t>10.6 EER
11.6 IEER</t>
  </si>
  <si>
    <t>9.5 EER 
10.6 IEER</t>
  </si>
  <si>
    <t>≥240,000 to &lt;760,000
(≥70) to &lt;223)</t>
  </si>
  <si>
    <t>Quantity (# of Unitary Air Source Heat Pump Units)</t>
  </si>
  <si>
    <t>Assumed Base Case***</t>
  </si>
  <si>
    <t>https://neep.org/sites/default/files/media-files/cold_climate_air-source_heat_pump_specification-version_3.0_final.pdf</t>
  </si>
  <si>
    <t>** NEEP Cold Climate Air-Source Heat Pump Specification V3.0</t>
  </si>
  <si>
    <t>https://www.ontario.ca/laws/regulation/180509#BK15</t>
  </si>
  <si>
    <t xml:space="preserve">*** The assumed based case is based on O.Reg.508/19 Schedule 4 Section 5.iv. (less than 65,000 Btu/h) and Section 8.iv. (at least 65,000 Btu/h) </t>
  </si>
  <si>
    <t>SEER - Seasonal Energy Efficiency Ratio</t>
  </si>
  <si>
    <t>EER - Energy Efficiency Ratio</t>
  </si>
  <si>
    <t>HSPF-Heating Seasonal Performance Factor</t>
  </si>
  <si>
    <t>IEER-Integrated Energy Efficiency Ratio</t>
  </si>
  <si>
    <t>COP-Coefficient of Performance</t>
  </si>
  <si>
    <t>3.4 COP 
(47°F db/43°F wb OA)
2.4 COP 
(17°F db/15°F wb OA)</t>
  </si>
  <si>
    <t>3.3 COP 
(47°F db/43°F wb OA)
2.1 COP 
(17°F db/15°F wb OA)</t>
  </si>
  <si>
    <t>db-Dry Bulb, wb-Web Bulb (47°F/17°F db is equivalent to 8.3°C/-8.3°C db)</t>
  </si>
  <si>
    <t>11.8 EER
13.6 IEER</t>
  </si>
  <si>
    <t>11.6 EER
13.4 IEER</t>
  </si>
  <si>
    <t>10.9 EER
12.8 IEER</t>
  </si>
  <si>
    <t>10.7 EER
12.6 IEER</t>
  </si>
  <si>
    <t>10.3 EER
11.8 IEER</t>
  </si>
  <si>
    <t>10.1 EER
11.6 IEER</t>
  </si>
  <si>
    <r>
      <t xml:space="preserve">This is a locked, fillable form and not all of the content in this document may be captured by a screen-reading device. If you require additional assistance to complete and submit this form, please contact </t>
    </r>
    <r>
      <rPr>
        <u/>
        <sz val="10"/>
        <color rgb="FF2E813E"/>
        <rFont val="Arial"/>
        <family val="2"/>
      </rPr>
      <t>retrofit@ieso.ca</t>
    </r>
  </si>
  <si>
    <t>Per Unit</t>
  </si>
  <si>
    <t xml:space="preserve">Participant Incentive ($/unit)  </t>
  </si>
  <si>
    <r>
      <t>Note:</t>
    </r>
    <r>
      <rPr>
        <sz val="10"/>
        <rFont val="Arial"/>
        <family val="2"/>
      </rPr>
      <t xml:space="preserve"> The Eligible Measures Lists and Eligible Measures Worksheets are based on assumptions and are subject to change and the incentive amounts do not include HST or other applicable taxes.</t>
    </r>
    <r>
      <rPr>
        <vertAlign val="superscript"/>
        <sz val="10"/>
        <rFont val="Arial"/>
        <family val="2"/>
      </rPr>
      <t/>
    </r>
  </si>
  <si>
    <t>PROJECT COST BREAKDOWN</t>
  </si>
  <si>
    <t>Costs which are eligible to be included in determining applicable Participant Incentives must be costs of 3rd party suppliers directly related to the procurement and implementation of the Eligible Measures and are limited to the following:</t>
  </si>
  <si>
    <t>1. Estimated costs of the equipment purchased and installed</t>
  </si>
  <si>
    <t>2. Estimated costs of labour for the installation of the equipment by suppliers</t>
  </si>
  <si>
    <t>3. Estimated costs to dispose of or decommission the replaced equipment</t>
  </si>
  <si>
    <t>TOTAL ELIGIBLE COSTS FOR THE PROJECT:</t>
  </si>
  <si>
    <t>For certainty, costs which are not eligible to be included in Eligible Costs include:</t>
  </si>
  <si>
    <t>(i)  any costs that are not third party costs or that are internal costs of the Participant, including costs of the Participant’s labour, service, administration or overhead;</t>
  </si>
  <si>
    <t>(ii)  financing costs of the Participant;</t>
  </si>
  <si>
    <t>(iii)  related insurance costs of the Participant;</t>
  </si>
  <si>
    <t>(iv)  costs associated with post-installation maintenance or service contracts;</t>
  </si>
  <si>
    <t>(v)  costs of spare parts, spare equipment or other inventories;</t>
  </si>
  <si>
    <t>(vi)  purchase or lease of tools for installation of equipment;</t>
  </si>
  <si>
    <t>(vii)  HST; or</t>
  </si>
  <si>
    <t>(viii)  a portion of the costs of Eligible Measures that have been or will be received from financial incentives generally funded by energy ratepayers or tax payers in the Province of Ontario</t>
  </si>
  <si>
    <t>1. Total Calculated Participant Incentive</t>
  </si>
  <si>
    <t>2. Maximum Allowable Participant Incentive (50% of Total Eligible Costs for the Project)</t>
  </si>
  <si>
    <t>3. Estimated Participant Incentive Amount (based on lesser of 50% of Total Eligible Costs for the Project or Total Calculated Participant Incentive)</t>
  </si>
  <si>
    <t>https://library.cee1.org/content/cee-commercial-unitary-ac-and-hp-specification-0</t>
  </si>
  <si>
    <t>* CEE Commercial Unitary Air-conditioning and Heat Pumps Specification Appendix B 2019</t>
  </si>
  <si>
    <t>Split System or Single Package ≥5.4 to &lt;11.25</t>
  </si>
  <si>
    <t>Split System or Single Package ≥11.25 to &lt;20.0</t>
  </si>
  <si>
    <t>Split System or Single Package ≥20.0 to &lt;63.3</t>
  </si>
  <si>
    <r>
      <t xml:space="preserve">Only Unitary Air-Source Heat Pump (ASHP) of the size and meeting or exceeding the Consortium of Energy Efficiency (CEE) Unitary Heat Pump Specification Appendix B CEE Tier 1 or 2* or Northeast Energy Efficiency Partnerships (NEEP) efficiencies Cold Climiate Air-Source Heat Pump Specification Version 3.0** are eligible for Participant Incentives. Units must operate a minimum of 1,000 hours per year to be eligible. 
INSTRUCTIONS:
In order to calculate the Participant Incentive amount, enter the number of units to be installed in the 'Quantity' row and the size of each unit in the 'Size in Tons' row.  Based on the size of the equipment (tons), heating type (electric resistance/all other) and efficiency rating determine the incentive per unit and enter this amount in the </t>
    </r>
    <r>
      <rPr>
        <i/>
        <sz val="10"/>
        <rFont val="Arial"/>
        <family val="2"/>
      </rPr>
      <t>'</t>
    </r>
    <r>
      <rPr>
        <sz val="10"/>
        <rFont val="Arial"/>
        <family val="2"/>
      </rPr>
      <t>Participant</t>
    </r>
    <r>
      <rPr>
        <i/>
        <sz val="10"/>
        <rFont val="Arial"/>
        <family val="2"/>
      </rPr>
      <t xml:space="preserve"> </t>
    </r>
    <r>
      <rPr>
        <sz val="10"/>
        <rFont val="Arial"/>
        <family val="2"/>
      </rPr>
      <t>Incentive ($/Unit)</t>
    </r>
    <r>
      <rPr>
        <i/>
        <sz val="10"/>
        <rFont val="Arial"/>
        <family val="2"/>
      </rPr>
      <t>'</t>
    </r>
    <r>
      <rPr>
        <sz val="10"/>
        <rFont val="Arial"/>
        <family val="2"/>
      </rPr>
      <t xml:space="preserve"> row.  The </t>
    </r>
    <r>
      <rPr>
        <i/>
        <sz val="10"/>
        <rFont val="Arial"/>
        <family val="2"/>
      </rPr>
      <t>'</t>
    </r>
    <r>
      <rPr>
        <sz val="10"/>
        <rFont val="Arial"/>
        <family val="2"/>
      </rPr>
      <t xml:space="preserve">Total Participant Incentive' row will automatically populate based on this information.  The 'Required Information' must also be completed for each unit. The sum of the 'Total Incentive' amounts will be automatically populated in the </t>
    </r>
    <r>
      <rPr>
        <i/>
        <sz val="10"/>
        <rFont val="Arial"/>
        <family val="2"/>
      </rPr>
      <t>'</t>
    </r>
    <r>
      <rPr>
        <sz val="10"/>
        <rFont val="Arial"/>
        <family val="2"/>
      </rPr>
      <t>TOTAL PARTICIPANT INCENTIVE REQUESTED' field at the bottom of the worksheet.   
It is required that you provide manufacturer technical specification sheets demonstrating that the equipment meets the program requirements.  You may be required to provide additional information in connection with your Project in order for your Application to be approved.  
Disclaimer: This worksheet made available by the IESO to Participants and Applicant Representatives under the Retrofit Program is for informational purposes only and intended to serve as a tool to aid with the calculation of estimated Participant Incentive and savings values, which may differ from the actual values that are calculated within the Retrofit Portal. This worksheet and any values that are calculated using this worksheet, including any automatically-populated values, are not intended to be final or binding on the IESO and are subject to the terms and conditions of the applicable Program Requirements and form of Participant Agreement. In the event and to the extent of any conflict or inconsistency between the values calculated using this worksheet and those calculated within the Retrofit Portal, the values in the Retrofit Portal will prevail. The IESO makes no guarantees, representations or warranties, express or implied, with respect to the accuracy, reliability, sufficiency, or completeness of this worksheet, including any results that may be obtained as a result of the use of the information provided herein, and expressly disclaims any and all liability associated therewith (whether arising under contract, common-law or equitable principles) and any express or implied warranties related to the use of this worksheet or its suitability for any particular purpose. The IESO shall not be held liable for any claims, actions, causes of action, demands, judgments, losses or damages whatsoever (including any direct, indirect, consequential, ‘lost profit’ damages or other damages), and any legal costs or other expenses arising out of or resulting from any inaccuracies, errors or omissions, use, misuse or reliance on the worksheet, whether in whole or in part. For greater certainty, this worksheet does not constitute ‘advice’ that should be relied upon. Participants and Applicant Representatives are encouraged to obtain their own independent business, technical and legal advice prior to submitting an Application to the Retrofit Program.</t>
    </r>
  </si>
  <si>
    <t>January</t>
  </si>
  <si>
    <t>eDSM Framework Release</t>
  </si>
  <si>
    <t>EER/SEER/IEER/HSPF/COP</t>
  </si>
  <si>
    <t>Prescriptive worksheets are no longer required to submit Retrofit incentive applications. This is an optional worksheet, made available to assist Retrofit applicants with calculating incentives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</si>
</sst>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quot;$&quot;* #,##0.00_-;_-&quot;$&quot;* &quot;-&quot;??_-;_-@_-"/>
    <numFmt numFmtId="164" formatCode="&quot;$&quot;#,##0"/>
    <numFmt numFmtId="165" formatCode="&quot;$&quot;#,##0.00"/>
    <numFmt numFmtId="166" formatCode="&quot;$&quot;#,##0.00;[Red]&quot;$&quot;#,##0.00"/>
    <numFmt numFmtId="167" formatCode="0.0_);\(0.0\)"/>
    <numFmt numFmtId="168" formatCode="0.0"/>
    <numFmt numFmtId="169" formatCode="_-&quot;$&quot;* #,##0_-;\-&quot;$&quot;* #,##0_-;_-&quot;$&quot;* &quot;-&quot;??_-;_-@_-"/>
    <numFmt numFmtId="170" formatCode="_(&quot;$&quot;* #,##0.00_);_(&quot;$&quot;* \(#,##0.00\);_(&quot;$&quot;* &quot;-&quot;??_);_(@_)"/>
  </numFmts>
  <fonts count="24" x14ac:knownFonts="1">
    <font>
      <sz val="10"/>
      <name val="Verdana"/>
    </font>
    <font>
      <sz val="8"/>
      <name val="Verdana"/>
      <family val="2"/>
    </font>
    <font>
      <b/>
      <sz val="10"/>
      <name val="Arial"/>
      <family val="2"/>
    </font>
    <font>
      <sz val="9"/>
      <name val="Arial"/>
      <family val="2"/>
    </font>
    <font>
      <vertAlign val="superscript"/>
      <sz val="10"/>
      <name val="Arial"/>
      <family val="2"/>
    </font>
    <font>
      <sz val="10"/>
      <name val="Verdana"/>
      <family val="2"/>
    </font>
    <font>
      <sz val="14"/>
      <color rgb="FFFF0000"/>
      <name val="Verdana"/>
      <family val="2"/>
    </font>
    <font>
      <b/>
      <sz val="14"/>
      <color rgb="FFFF0000"/>
      <name val="Verdana"/>
      <family val="2"/>
    </font>
    <font>
      <sz val="18"/>
      <color theme="0" tint="-0.34998626667073579"/>
      <name val="Helvetica"/>
      <family val="2"/>
    </font>
    <font>
      <strike/>
      <sz val="9"/>
      <color rgb="FFFF0000"/>
      <name val="Arial"/>
      <family val="2"/>
    </font>
    <font>
      <u/>
      <sz val="10"/>
      <color theme="10"/>
      <name val="Verdana"/>
      <family val="2"/>
    </font>
    <font>
      <u/>
      <sz val="10"/>
      <name val="Arial"/>
      <family val="2"/>
    </font>
    <font>
      <u/>
      <sz val="10"/>
      <color rgb="FF2E813E"/>
      <name val="Arial"/>
      <family val="2"/>
    </font>
    <font>
      <sz val="10"/>
      <name val="Arial"/>
      <family val="2"/>
    </font>
    <font>
      <i/>
      <sz val="10"/>
      <name val="Arial"/>
      <family val="2"/>
    </font>
    <font>
      <b/>
      <sz val="10"/>
      <name val="Verdana"/>
      <family val="2"/>
    </font>
    <font>
      <u/>
      <sz val="10"/>
      <name val="Verdana"/>
      <family val="2"/>
    </font>
    <font>
      <strike/>
      <sz val="9"/>
      <name val="Arial"/>
      <family val="2"/>
    </font>
    <font>
      <b/>
      <sz val="9"/>
      <name val="Arial"/>
      <family val="2"/>
    </font>
    <font>
      <sz val="8"/>
      <name val="Arial"/>
      <family val="2"/>
    </font>
    <font>
      <b/>
      <i/>
      <sz val="10"/>
      <name val="Arial"/>
      <family val="2"/>
    </font>
    <font>
      <b/>
      <i/>
      <sz val="8"/>
      <name val="Arial"/>
      <family val="2"/>
    </font>
    <font>
      <sz val="10"/>
      <name val="Verdana"/>
      <family val="2"/>
    </font>
    <font>
      <b/>
      <sz val="9"/>
      <name val="Verdana"/>
      <family val="2"/>
    </font>
  </fonts>
  <fills count="4">
    <fill>
      <patternFill patternType="none"/>
    </fill>
    <fill>
      <patternFill patternType="gray125"/>
    </fill>
    <fill>
      <patternFill patternType="solid">
        <fgColor indexed="22"/>
        <bgColor indexed="64"/>
      </patternFill>
    </fill>
    <fill>
      <patternFill patternType="solid">
        <fgColor rgb="FFFFFF00"/>
        <bgColor indexed="64"/>
      </patternFill>
    </fill>
  </fills>
  <borders count="30">
    <border>
      <left/>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10" fillId="0" borderId="0" applyNumberFormat="0" applyFill="0" applyBorder="0" applyAlignment="0" applyProtection="0"/>
    <xf numFmtId="44" fontId="22" fillId="0" borderId="0" applyFont="0" applyFill="0" applyBorder="0" applyAlignment="0" applyProtection="0"/>
    <xf numFmtId="0" fontId="5" fillId="0" borderId="0"/>
    <xf numFmtId="170" fontId="5" fillId="0" borderId="0" applyFont="0" applyFill="0" applyBorder="0" applyAlignment="0" applyProtection="0"/>
  </cellStyleXfs>
  <cellXfs count="119">
    <xf numFmtId="0" fontId="0" fillId="0" borderId="0" xfId="0"/>
    <xf numFmtId="0" fontId="0" fillId="0" borderId="0" xfId="0" applyAlignment="1">
      <alignment vertical="center"/>
    </xf>
    <xf numFmtId="0" fontId="3" fillId="0" borderId="0" xfId="0" applyFont="1" applyAlignment="1">
      <alignment horizontal="center" vertical="center" wrapText="1"/>
    </xf>
    <xf numFmtId="164" fontId="3" fillId="0" borderId="0" xfId="0" applyNumberFormat="1" applyFont="1" applyAlignment="1">
      <alignment horizontal="center" vertical="center" wrapText="1"/>
    </xf>
    <xf numFmtId="0" fontId="3" fillId="0" borderId="0" xfId="0" applyFont="1" applyAlignment="1">
      <alignment horizontal="center" vertical="center"/>
    </xf>
    <xf numFmtId="165" fontId="3" fillId="0" borderId="0" xfId="0" applyNumberFormat="1" applyFont="1" applyAlignment="1">
      <alignment horizontal="center" vertical="center" wrapText="1"/>
    </xf>
    <xf numFmtId="165" fontId="0" fillId="0" borderId="0" xfId="0" applyNumberFormat="1" applyAlignment="1">
      <alignment vertical="center"/>
    </xf>
    <xf numFmtId="167" fontId="5" fillId="3" borderId="0" xfId="0" applyNumberFormat="1" applyFont="1" applyFill="1"/>
    <xf numFmtId="0" fontId="5" fillId="0" borderId="0" xfId="0" applyFont="1"/>
    <xf numFmtId="168" fontId="5" fillId="3" borderId="0" xfId="0" applyNumberFormat="1" applyFont="1" applyFill="1"/>
    <xf numFmtId="1" fontId="5" fillId="3" borderId="0" xfId="0" applyNumberFormat="1" applyFont="1" applyFill="1"/>
    <xf numFmtId="0" fontId="6" fillId="0" borderId="0" xfId="0" applyFont="1"/>
    <xf numFmtId="167" fontId="5" fillId="0" borderId="0" xfId="0" applyNumberFormat="1" applyFont="1"/>
    <xf numFmtId="0" fontId="0" fillId="3" borderId="0" xfId="0" applyFill="1"/>
    <xf numFmtId="15" fontId="0" fillId="0" borderId="0" xfId="0" applyNumberFormat="1"/>
    <xf numFmtId="0" fontId="2" fillId="0" borderId="0" xfId="0" applyFont="1" applyAlignment="1">
      <alignment horizontal="center" vertical="center" wrapText="1"/>
    </xf>
    <xf numFmtId="168" fontId="0" fillId="0" borderId="0" xfId="0" applyNumberFormat="1"/>
    <xf numFmtId="0" fontId="5" fillId="0" borderId="0" xfId="0" applyFont="1" applyAlignment="1">
      <alignment vertical="center"/>
    </xf>
    <xf numFmtId="0" fontId="11" fillId="0" borderId="0" xfId="1" applyFont="1"/>
    <xf numFmtId="0" fontId="0" fillId="0" borderId="0" xfId="0" applyAlignment="1">
      <alignment vertical="center" wrapText="1"/>
    </xf>
    <xf numFmtId="0" fontId="2" fillId="0" borderId="1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15" fillId="0" borderId="9" xfId="0" applyFont="1" applyBorder="1" applyAlignment="1">
      <alignment horizontal="center" vertical="center"/>
    </xf>
    <xf numFmtId="0" fontId="2" fillId="0" borderId="13" xfId="0" applyFont="1" applyBorder="1" applyAlignment="1">
      <alignment horizontal="center" vertical="center" wrapText="1"/>
    </xf>
    <xf numFmtId="0" fontId="3" fillId="0" borderId="8" xfId="0" applyFont="1" applyBorder="1" applyAlignment="1">
      <alignment horizontal="center" vertical="center" wrapText="1"/>
    </xf>
    <xf numFmtId="168" fontId="3" fillId="0" borderId="16" xfId="0" applyNumberFormat="1" applyFont="1" applyBorder="1" applyAlignment="1">
      <alignment horizontal="center" vertical="center" wrapText="1"/>
    </xf>
    <xf numFmtId="168" fontId="3" fillId="0" borderId="8" xfId="0" applyNumberFormat="1" applyFont="1" applyBorder="1" applyAlignment="1">
      <alignment horizontal="center" vertical="center" wrapText="1"/>
    </xf>
    <xf numFmtId="168" fontId="3" fillId="0" borderId="9" xfId="0" applyNumberFormat="1" applyFont="1" applyBorder="1" applyAlignment="1">
      <alignment horizontal="center" vertical="center" wrapText="1"/>
    </xf>
    <xf numFmtId="0" fontId="3" fillId="0" borderId="1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7" xfId="0" applyFont="1" applyBorder="1" applyAlignment="1">
      <alignment horizontal="center" vertical="center" wrapText="1"/>
    </xf>
    <xf numFmtId="168" fontId="3" fillId="0" borderId="17" xfId="0" applyNumberFormat="1" applyFont="1" applyBorder="1" applyAlignment="1">
      <alignment horizontal="center" vertical="center" wrapText="1"/>
    </xf>
    <xf numFmtId="168" fontId="3" fillId="0" borderId="10" xfId="0" applyNumberFormat="1" applyFont="1" applyBorder="1" applyAlignment="1">
      <alignment horizontal="center" vertical="center" wrapText="1"/>
    </xf>
    <xf numFmtId="168" fontId="3" fillId="0" borderId="0" xfId="0" applyNumberFormat="1" applyFont="1" applyAlignment="1">
      <alignment horizontal="center" vertical="center" wrapText="1"/>
    </xf>
    <xf numFmtId="2" fontId="3" fillId="0" borderId="0" xfId="0" applyNumberFormat="1" applyFont="1" applyAlignment="1">
      <alignment horizontal="center" vertical="center"/>
    </xf>
    <xf numFmtId="0" fontId="3" fillId="0" borderId="0" xfId="0" applyFont="1" applyAlignment="1">
      <alignment vertical="center"/>
    </xf>
    <xf numFmtId="0" fontId="16" fillId="0" borderId="0" xfId="1" applyFont="1" applyAlignment="1" applyProtection="1">
      <alignment vertical="center"/>
    </xf>
    <xf numFmtId="0" fontId="18" fillId="2" borderId="2" xfId="0" applyFont="1" applyFill="1" applyBorder="1" applyAlignment="1">
      <alignment horizontal="center" vertical="center" wrapText="1"/>
    </xf>
    <xf numFmtId="0" fontId="18" fillId="0" borderId="2"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0" applyFont="1" applyBorder="1" applyAlignment="1" applyProtection="1">
      <alignment horizontal="center" vertical="center" wrapText="1"/>
      <protection locked="0"/>
    </xf>
    <xf numFmtId="165" fontId="3" fillId="2" borderId="1" xfId="0" applyNumberFormat="1" applyFont="1" applyFill="1" applyBorder="1" applyAlignment="1">
      <alignment horizontal="center" vertical="center" wrapText="1"/>
    </xf>
    <xf numFmtId="165" fontId="3" fillId="0" borderId="1" xfId="0" applyNumberFormat="1" applyFont="1" applyBorder="1" applyAlignment="1" applyProtection="1">
      <alignment horizontal="center" vertical="center" wrapText="1"/>
      <protection locked="0"/>
    </xf>
    <xf numFmtId="166" fontId="2" fillId="2" borderId="1" xfId="0" applyNumberFormat="1" applyFont="1" applyFill="1" applyBorder="1" applyAlignment="1">
      <alignment horizontal="center" vertical="center" wrapText="1"/>
    </xf>
    <xf numFmtId="0" fontId="20" fillId="0" borderId="0" xfId="0" applyFont="1" applyAlignment="1">
      <alignment horizontal="left" vertical="center" wrapText="1"/>
    </xf>
    <xf numFmtId="0" fontId="2" fillId="0" borderId="0" xfId="0" applyFont="1" applyAlignment="1">
      <alignment vertical="center" wrapText="1"/>
    </xf>
    <xf numFmtId="165" fontId="2" fillId="0" borderId="3" xfId="0" applyNumberFormat="1" applyFont="1" applyBorder="1" applyAlignment="1">
      <alignment horizontal="center" vertical="center" wrapText="1"/>
    </xf>
    <xf numFmtId="0" fontId="21" fillId="0" borderId="0" xfId="0" applyFont="1" applyAlignment="1">
      <alignment horizontal="left" vertical="center" wrapText="1"/>
    </xf>
    <xf numFmtId="0" fontId="19" fillId="0" borderId="0" xfId="0" applyFont="1" applyAlignment="1">
      <alignment horizontal="left" vertical="center" wrapText="1"/>
    </xf>
    <xf numFmtId="0" fontId="2" fillId="0" borderId="0" xfId="0" applyFont="1"/>
    <xf numFmtId="0" fontId="13" fillId="0" borderId="0" xfId="0" applyFont="1" applyAlignment="1" applyProtection="1">
      <alignment horizontal="center" vertical="center"/>
      <protection locked="0"/>
    </xf>
    <xf numFmtId="0" fontId="2" fillId="0" borderId="0" xfId="0" applyFont="1" applyAlignment="1">
      <alignment vertical="center"/>
    </xf>
    <xf numFmtId="0" fontId="13" fillId="0" borderId="0" xfId="0" applyFont="1" applyAlignment="1">
      <alignment vertical="center"/>
    </xf>
    <xf numFmtId="2" fontId="3" fillId="0" borderId="16" xfId="0" applyNumberFormat="1" applyFont="1" applyBorder="1" applyAlignment="1">
      <alignment horizontal="center" vertical="center" wrapText="1"/>
    </xf>
    <xf numFmtId="2" fontId="3" fillId="0" borderId="17" xfId="0" applyNumberFormat="1" applyFont="1" applyBorder="1" applyAlignment="1">
      <alignment horizontal="center" vertical="center" wrapText="1"/>
    </xf>
    <xf numFmtId="0" fontId="2" fillId="0" borderId="0" xfId="3" applyFont="1" applyAlignment="1">
      <alignment horizontal="left" vertical="center"/>
    </xf>
    <xf numFmtId="0" fontId="13" fillId="0" borderId="0" xfId="0" applyFont="1" applyAlignment="1">
      <alignment horizontal="center" vertical="center"/>
    </xf>
    <xf numFmtId="169" fontId="5" fillId="0" borderId="14" xfId="2" applyNumberFormat="1" applyFont="1" applyBorder="1" applyAlignment="1" applyProtection="1">
      <alignment vertical="center"/>
      <protection locked="0"/>
    </xf>
    <xf numFmtId="169" fontId="5" fillId="0" borderId="9" xfId="2" applyNumberFormat="1" applyFont="1" applyBorder="1" applyAlignment="1" applyProtection="1">
      <alignment vertical="center"/>
      <protection locked="0"/>
    </xf>
    <xf numFmtId="169" fontId="5" fillId="0" borderId="28" xfId="2" applyNumberFormat="1" applyFont="1" applyBorder="1" applyAlignment="1" applyProtection="1">
      <alignment vertical="center"/>
      <protection locked="0"/>
    </xf>
    <xf numFmtId="169" fontId="15" fillId="0" borderId="3" xfId="2" applyNumberFormat="1" applyFont="1" applyBorder="1" applyAlignment="1" applyProtection="1">
      <alignment vertical="center"/>
    </xf>
    <xf numFmtId="0" fontId="13" fillId="0" borderId="0" xfId="3" applyFont="1" applyAlignment="1">
      <alignment horizontal="left" vertical="center"/>
    </xf>
    <xf numFmtId="0" fontId="2" fillId="0" borderId="0" xfId="3" applyFont="1" applyAlignment="1">
      <alignment vertical="center"/>
    </xf>
    <xf numFmtId="0" fontId="15" fillId="0" borderId="0" xfId="0" applyFont="1" applyAlignment="1">
      <alignment vertical="center"/>
    </xf>
    <xf numFmtId="170" fontId="2" fillId="0" borderId="29" xfId="4" applyFont="1" applyFill="1" applyBorder="1" applyAlignment="1" applyProtection="1">
      <alignment horizontal="center" vertical="center"/>
    </xf>
    <xf numFmtId="0" fontId="15" fillId="0" borderId="0" xfId="0" applyFont="1"/>
    <xf numFmtId="0" fontId="23" fillId="0" borderId="0" xfId="3" applyFont="1" applyAlignment="1">
      <alignment vertical="center"/>
    </xf>
    <xf numFmtId="0" fontId="10" fillId="0" borderId="0" xfId="1" applyAlignment="1" applyProtection="1">
      <alignment vertical="center"/>
    </xf>
    <xf numFmtId="0" fontId="15" fillId="0" borderId="5" xfId="0" applyFont="1" applyBorder="1" applyAlignment="1">
      <alignment horizontal="left" vertical="center" wrapText="1"/>
    </xf>
    <xf numFmtId="0" fontId="0" fillId="0" borderId="18" xfId="0" applyBorder="1" applyAlignment="1">
      <alignment horizontal="left" vertical="center" wrapText="1"/>
    </xf>
    <xf numFmtId="0" fontId="0" fillId="0" borderId="2" xfId="0" applyBorder="1" applyAlignment="1">
      <alignment horizontal="left" vertical="center" wrapText="1"/>
    </xf>
    <xf numFmtId="0" fontId="19" fillId="0" borderId="5" xfId="0" applyFont="1" applyBorder="1" applyAlignment="1">
      <alignment horizontal="justify" vertical="center" wrapText="1"/>
    </xf>
    <xf numFmtId="0" fontId="19" fillId="0" borderId="2" xfId="0" applyFont="1" applyBorder="1" applyAlignment="1">
      <alignment horizontal="justify" vertical="center" wrapText="1"/>
    </xf>
    <xf numFmtId="0" fontId="5" fillId="0" borderId="2" xfId="0" applyFont="1" applyBorder="1" applyAlignment="1">
      <alignment horizontal="justify" vertical="center" wrapText="1"/>
    </xf>
    <xf numFmtId="0" fontId="13" fillId="0" borderId="0" xfId="0" applyFont="1" applyAlignment="1">
      <alignment horizontal="left" vertical="center" wrapText="1"/>
    </xf>
    <xf numFmtId="0" fontId="2" fillId="2" borderId="0" xfId="0" applyFont="1" applyFill="1" applyAlignment="1">
      <alignment horizontal="center" vertical="center" wrapText="1"/>
    </xf>
    <xf numFmtId="0" fontId="2" fillId="0" borderId="7"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3" fillId="0" borderId="9" xfId="0" applyFont="1" applyBorder="1" applyAlignment="1">
      <alignment horizontal="center" vertical="center" wrapText="1"/>
    </xf>
    <xf numFmtId="168" fontId="3" fillId="0" borderId="9" xfId="0" applyNumberFormat="1" applyFont="1" applyBorder="1" applyAlignment="1">
      <alignment horizontal="center" vertical="center" wrapText="1"/>
    </xf>
    <xf numFmtId="168" fontId="3" fillId="0" borderId="11" xfId="0" applyNumberFormat="1" applyFont="1" applyBorder="1" applyAlignment="1">
      <alignment horizontal="center" vertical="center" wrapText="1"/>
    </xf>
    <xf numFmtId="0" fontId="3" fillId="0" borderId="0" xfId="0" applyFont="1" applyAlignment="1">
      <alignment horizontal="left" vertical="center" wrapText="1"/>
    </xf>
    <xf numFmtId="0" fontId="9" fillId="0" borderId="0" xfId="0" applyFont="1" applyAlignment="1">
      <alignment horizontal="left" vertical="center" wrapText="1"/>
    </xf>
    <xf numFmtId="0" fontId="16" fillId="0" borderId="0" xfId="1" applyFont="1" applyBorder="1" applyAlignment="1" applyProtection="1">
      <alignment horizontal="left" vertical="center" wrapText="1"/>
    </xf>
    <xf numFmtId="0" fontId="17" fillId="0" borderId="0" xfId="0" applyFont="1" applyAlignment="1">
      <alignment horizontal="left" vertical="center" wrapText="1"/>
    </xf>
    <xf numFmtId="0" fontId="13" fillId="0" borderId="0" xfId="0" applyFont="1" applyAlignment="1" applyProtection="1">
      <alignment horizontal="center" vertical="center"/>
      <protection locked="0"/>
    </xf>
    <xf numFmtId="0" fontId="2" fillId="0" borderId="3" xfId="0" applyFont="1" applyBorder="1" applyAlignment="1">
      <alignment horizontal="center" vertical="center" wrapText="1"/>
    </xf>
    <xf numFmtId="0" fontId="13" fillId="0" borderId="4"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21" fillId="0" borderId="0" xfId="0" applyFont="1" applyAlignment="1">
      <alignment horizontal="left" vertical="center" wrapText="1"/>
    </xf>
    <xf numFmtId="0" fontId="19" fillId="0" borderId="0" xfId="0" applyFont="1" applyAlignment="1">
      <alignment horizontal="left" vertical="center" wrapText="1"/>
    </xf>
    <xf numFmtId="0" fontId="19" fillId="0" borderId="6" xfId="0" applyFont="1" applyBorder="1" applyAlignment="1">
      <alignment horizontal="left" vertical="center" wrapText="1"/>
    </xf>
    <xf numFmtId="0" fontId="13" fillId="0" borderId="23" xfId="0" applyFont="1" applyBorder="1" applyAlignment="1" applyProtection="1">
      <alignment horizontal="center" vertical="center"/>
      <protection locked="0"/>
    </xf>
    <xf numFmtId="0" fontId="13" fillId="0" borderId="0" xfId="3" applyFont="1" applyAlignment="1">
      <alignment horizontal="left" vertical="top" wrapText="1"/>
    </xf>
    <xf numFmtId="0" fontId="13" fillId="0" borderId="19" xfId="3" applyFont="1" applyBorder="1" applyAlignment="1">
      <alignment horizontal="left" vertical="top"/>
    </xf>
    <xf numFmtId="0" fontId="13" fillId="0" borderId="20" xfId="3" applyFont="1" applyBorder="1" applyAlignment="1">
      <alignment horizontal="left" vertical="top"/>
    </xf>
    <xf numFmtId="0" fontId="13" fillId="0" borderId="21" xfId="3" applyFont="1" applyBorder="1" applyAlignment="1">
      <alignment horizontal="left" vertical="top"/>
    </xf>
    <xf numFmtId="0" fontId="13" fillId="0" borderId="22" xfId="3" applyFont="1" applyBorder="1" applyAlignment="1">
      <alignment horizontal="left" vertical="top"/>
    </xf>
    <xf numFmtId="0" fontId="13" fillId="0" borderId="23" xfId="3" applyFont="1" applyBorder="1" applyAlignment="1">
      <alignment horizontal="left" vertical="top"/>
    </xf>
    <xf numFmtId="0" fontId="13" fillId="0" borderId="24" xfId="3" applyFont="1" applyBorder="1" applyAlignment="1">
      <alignment horizontal="left" vertical="top"/>
    </xf>
    <xf numFmtId="0" fontId="13" fillId="0" borderId="25" xfId="3" applyFont="1" applyBorder="1" applyAlignment="1">
      <alignment horizontal="left" vertical="top"/>
    </xf>
    <xf numFmtId="0" fontId="13" fillId="0" borderId="26" xfId="3" applyFont="1" applyBorder="1" applyAlignment="1">
      <alignment horizontal="left" vertical="top"/>
    </xf>
    <xf numFmtId="0" fontId="13" fillId="0" borderId="27" xfId="3" applyFont="1" applyBorder="1" applyAlignment="1">
      <alignment horizontal="left" vertical="top"/>
    </xf>
    <xf numFmtId="0" fontId="2" fillId="0" borderId="5" xfId="3" applyFont="1" applyBorder="1" applyAlignment="1">
      <alignment horizontal="left" vertical="top"/>
    </xf>
    <xf numFmtId="0" fontId="2" fillId="0" borderId="18" xfId="3" applyFont="1" applyBorder="1" applyAlignment="1">
      <alignment horizontal="left" vertical="top"/>
    </xf>
    <xf numFmtId="0" fontId="8" fillId="0" borderId="0" xfId="0" applyFont="1" applyAlignment="1">
      <alignment horizontal="left" vertical="center" wrapText="1"/>
    </xf>
    <xf numFmtId="0" fontId="20" fillId="0" borderId="6" xfId="0" applyFont="1" applyBorder="1" applyAlignment="1">
      <alignment horizontal="left" vertical="center" wrapText="1"/>
    </xf>
    <xf numFmtId="0" fontId="3" fillId="0" borderId="11" xfId="0" applyFont="1" applyBorder="1" applyAlignment="1">
      <alignment horizontal="center" vertical="center" wrapText="1"/>
    </xf>
    <xf numFmtId="0" fontId="3" fillId="0" borderId="16" xfId="0" applyFont="1" applyBorder="1" applyAlignment="1">
      <alignment horizontal="center" vertical="center" wrapText="1"/>
    </xf>
    <xf numFmtId="0" fontId="2" fillId="0" borderId="5" xfId="0" applyFont="1" applyBorder="1" applyAlignment="1">
      <alignment horizontal="justify" vertical="center" wrapText="1"/>
    </xf>
    <xf numFmtId="0" fontId="2" fillId="0" borderId="2" xfId="0" applyFont="1" applyBorder="1" applyAlignment="1">
      <alignment horizontal="justify" vertical="center" wrapText="1"/>
    </xf>
    <xf numFmtId="0" fontId="18" fillId="0" borderId="5" xfId="0" applyFont="1" applyBorder="1" applyAlignment="1">
      <alignment horizontal="center" vertical="center" wrapText="1"/>
    </xf>
    <xf numFmtId="0" fontId="18" fillId="0" borderId="2" xfId="0" applyFont="1" applyBorder="1" applyAlignment="1">
      <alignment horizontal="center" vertical="center" wrapText="1"/>
    </xf>
    <xf numFmtId="0" fontId="19" fillId="0" borderId="5" xfId="0" applyFont="1" applyBorder="1" applyAlignment="1">
      <alignment horizontal="left" vertical="center" wrapText="1"/>
    </xf>
    <xf numFmtId="0" fontId="19" fillId="0" borderId="2" xfId="0" applyFont="1" applyBorder="1" applyAlignment="1">
      <alignment horizontal="left" vertical="center" wrapText="1"/>
    </xf>
  </cellXfs>
  <cellStyles count="5">
    <cellStyle name="Currency" xfId="2" builtinId="4"/>
    <cellStyle name="Currency 2" xfId="4" xr:uid="{00000000-0005-0000-0000-000001000000}"/>
    <cellStyle name="Hyperlink" xfId="1" builtinId="8"/>
    <cellStyle name="Normal" xfId="0" builtinId="0"/>
    <cellStyle name="Normal 2" xfId="3" xr:uid="{00000000-0005-0000-0000-000004000000}"/>
  </cellStyles>
  <dxfs count="6">
    <dxf>
      <fill>
        <patternFill>
          <bgColor theme="5" tint="0.39994506668294322"/>
        </patternFill>
      </fill>
    </dxf>
    <dxf>
      <fill>
        <patternFill>
          <bgColor theme="0"/>
        </patternFill>
      </fill>
    </dxf>
    <dxf>
      <fill>
        <patternFill>
          <bgColor theme="5" tint="0.39994506668294322"/>
        </patternFill>
      </fill>
    </dxf>
    <dxf>
      <fill>
        <patternFill patternType="solid">
          <bgColor theme="0"/>
        </patternFill>
      </fill>
    </dxf>
    <dxf>
      <fill>
        <patternFill>
          <bgColor theme="5" tint="0.39994506668294322"/>
        </patternFill>
      </fill>
    </dxf>
    <dxf>
      <fill>
        <patternFill>
          <bgColor theme="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0</xdr:col>
      <xdr:colOff>1158389</xdr:colOff>
      <xdr:row>0</xdr:row>
      <xdr:rowOff>609671</xdr:rowOff>
    </xdr:to>
    <xdr:pic>
      <xdr:nvPicPr>
        <xdr:cNvPr id="4" name="Picture 3" descr="saveonenergy logo.pn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95250" y="104775"/>
          <a:ext cx="1066949" cy="50489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library.cee1.org/content/cee-commercial-unitary-ac-and-hp-specification-0" TargetMode="External"/><Relationship Id="rId2" Type="http://schemas.openxmlformats.org/officeDocument/2006/relationships/hyperlink" Target="https://www.ontario.ca/laws/regulation/180509" TargetMode="External"/><Relationship Id="rId1" Type="http://schemas.openxmlformats.org/officeDocument/2006/relationships/hyperlink" Target="https://neep.org/sites/default/files/media-files/cold_climate_air-source_heat_pump_specification-version_3.0_final.pd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retrofit@ieso.ca?subject=Request%20for%20accessible%20documen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88"/>
  <sheetViews>
    <sheetView showGridLines="0" tabSelected="1" zoomScaleNormal="100" workbookViewId="0">
      <selection activeCell="B1" sqref="B1:G1"/>
    </sheetView>
  </sheetViews>
  <sheetFormatPr defaultColWidth="0" defaultRowHeight="12.6" zeroHeight="1" x14ac:dyDescent="0.2"/>
  <cols>
    <col min="1" max="1" width="21.26953125" customWidth="1"/>
    <col min="2" max="2" width="20.08984375" customWidth="1"/>
    <col min="3" max="3" width="16.36328125" customWidth="1"/>
    <col min="4" max="4" width="15.08984375" customWidth="1"/>
    <col min="5" max="5" width="13.6328125" customWidth="1"/>
    <col min="6" max="6" width="12.6328125" customWidth="1"/>
    <col min="7" max="7" width="15.7265625" customWidth="1"/>
    <col min="8" max="8" width="12.7265625" customWidth="1"/>
    <col min="9" max="10" width="12.6328125" customWidth="1"/>
    <col min="11" max="11" width="3.7265625" customWidth="1"/>
    <col min="12" max="16384" width="19.08984375" hidden="1"/>
  </cols>
  <sheetData>
    <row r="1" spans="1:10" ht="53.4" customHeight="1" thickBot="1" x14ac:dyDescent="0.25">
      <c r="B1" s="69" t="s">
        <v>115</v>
      </c>
      <c r="C1" s="70"/>
      <c r="D1" s="70"/>
      <c r="E1" s="70"/>
      <c r="F1" s="70"/>
      <c r="G1" s="71"/>
      <c r="H1" s="19"/>
      <c r="I1" s="19"/>
    </row>
    <row r="2" spans="1:10" ht="61.95" customHeight="1" x14ac:dyDescent="0.2">
      <c r="A2" s="109" t="str">
        <f>CONCATENATE("Version ",TEXT('Version Control'!B2,"0.0")," - Retrofit Program"," - Unitary Air Source Heat Pump Eligible Measures Worksheet ","- ",'Version Control'!B3," ",'Version Control'!B4,","," ",'Version Control'!B5,"")</f>
        <v>Version 1.0 - Retrofit Program - Unitary Air Source Heat Pump Eligible Measures Worksheet - January 1, 2025</v>
      </c>
      <c r="B2" s="109"/>
      <c r="C2" s="109"/>
      <c r="D2" s="109"/>
      <c r="E2" s="109"/>
      <c r="F2" s="109"/>
      <c r="G2" s="109"/>
      <c r="H2" s="109"/>
      <c r="I2" s="109"/>
      <c r="J2" s="109"/>
    </row>
    <row r="3" spans="1:10" s="1" customFormat="1" ht="303" customHeight="1" x14ac:dyDescent="0.2">
      <c r="A3" s="75" t="s">
        <v>111</v>
      </c>
      <c r="B3" s="75"/>
      <c r="C3" s="75"/>
      <c r="D3" s="75"/>
      <c r="E3" s="75"/>
      <c r="F3" s="75"/>
      <c r="G3" s="75"/>
      <c r="H3" s="75"/>
      <c r="I3" s="75"/>
      <c r="J3" s="75"/>
    </row>
    <row r="4" spans="1:10" s="1" customFormat="1" ht="29.25" customHeight="1" x14ac:dyDescent="0.2">
      <c r="A4" s="76" t="s">
        <v>40</v>
      </c>
      <c r="B4" s="76"/>
      <c r="C4" s="76"/>
      <c r="D4" s="76"/>
      <c r="E4" s="76"/>
      <c r="F4" s="76"/>
      <c r="G4" s="76"/>
      <c r="H4" s="76"/>
      <c r="I4" s="76"/>
      <c r="J4" s="76"/>
    </row>
    <row r="5" spans="1:10" s="1" customFormat="1" ht="13.2" thickBot="1" x14ac:dyDescent="0.25">
      <c r="A5" s="2"/>
      <c r="B5" s="2"/>
      <c r="C5" s="2"/>
      <c r="D5" s="2"/>
      <c r="E5" s="2"/>
      <c r="F5" s="2"/>
      <c r="G5" s="3"/>
      <c r="H5" s="4"/>
      <c r="I5" s="4"/>
      <c r="J5" s="3"/>
    </row>
    <row r="6" spans="1:10" s="1" customFormat="1" ht="28.5" customHeight="1" x14ac:dyDescent="0.2">
      <c r="A6" s="2"/>
      <c r="B6" s="77" t="s">
        <v>41</v>
      </c>
      <c r="C6" s="78"/>
      <c r="D6" s="79" t="s">
        <v>17</v>
      </c>
      <c r="E6" s="79" t="s">
        <v>65</v>
      </c>
      <c r="F6" s="77" t="s">
        <v>42</v>
      </c>
      <c r="G6" s="78"/>
      <c r="H6" s="20" t="s">
        <v>35</v>
      </c>
      <c r="I6" s="4"/>
      <c r="J6" s="3"/>
    </row>
    <row r="7" spans="1:10" s="1" customFormat="1" ht="28.95" customHeight="1" x14ac:dyDescent="0.2">
      <c r="A7" s="17"/>
      <c r="B7" s="21" t="s">
        <v>26</v>
      </c>
      <c r="C7" s="22" t="s">
        <v>55</v>
      </c>
      <c r="D7" s="80"/>
      <c r="E7" s="80"/>
      <c r="F7" s="21" t="s">
        <v>48</v>
      </c>
      <c r="G7" s="23" t="s">
        <v>49</v>
      </c>
      <c r="H7" s="24" t="s">
        <v>85</v>
      </c>
      <c r="I7" s="15"/>
      <c r="J7" s="15"/>
    </row>
    <row r="8" spans="1:10" s="1" customFormat="1" ht="30.6" customHeight="1" x14ac:dyDescent="0.2">
      <c r="A8" s="17"/>
      <c r="B8" s="25" t="s">
        <v>46</v>
      </c>
      <c r="C8" s="81" t="s">
        <v>54</v>
      </c>
      <c r="D8" s="112" t="s">
        <v>34</v>
      </c>
      <c r="E8" s="26" t="s">
        <v>52</v>
      </c>
      <c r="F8" s="27" t="s">
        <v>43</v>
      </c>
      <c r="G8" s="28" t="s">
        <v>50</v>
      </c>
      <c r="H8" s="54">
        <v>400</v>
      </c>
      <c r="I8" s="5"/>
      <c r="J8" s="3"/>
    </row>
    <row r="9" spans="1:10" s="1" customFormat="1" ht="30.6" customHeight="1" x14ac:dyDescent="0.2">
      <c r="A9" s="17"/>
      <c r="B9" s="25" t="s">
        <v>47</v>
      </c>
      <c r="C9" s="81"/>
      <c r="D9" s="112"/>
      <c r="E9" s="26" t="s">
        <v>52</v>
      </c>
      <c r="F9" s="27" t="s">
        <v>44</v>
      </c>
      <c r="G9" s="28" t="s">
        <v>51</v>
      </c>
      <c r="H9" s="54">
        <v>400</v>
      </c>
      <c r="I9" s="5"/>
      <c r="J9" s="3"/>
    </row>
    <row r="10" spans="1:10" s="1" customFormat="1" ht="30.6" customHeight="1" x14ac:dyDescent="0.2">
      <c r="A10" s="17"/>
      <c r="B10" s="25" t="s">
        <v>108</v>
      </c>
      <c r="C10" s="81" t="s">
        <v>53</v>
      </c>
      <c r="D10" s="29" t="s">
        <v>45</v>
      </c>
      <c r="E10" s="26" t="s">
        <v>60</v>
      </c>
      <c r="F10" s="27" t="s">
        <v>78</v>
      </c>
      <c r="G10" s="82" t="s">
        <v>75</v>
      </c>
      <c r="H10" s="54">
        <v>3000</v>
      </c>
      <c r="I10" s="5"/>
      <c r="J10" s="3"/>
    </row>
    <row r="11" spans="1:10" s="1" customFormat="1" ht="30.6" customHeight="1" x14ac:dyDescent="0.2">
      <c r="A11" s="17"/>
      <c r="B11" s="25" t="s">
        <v>108</v>
      </c>
      <c r="C11" s="81"/>
      <c r="D11" s="29" t="s">
        <v>19</v>
      </c>
      <c r="E11" s="26" t="s">
        <v>57</v>
      </c>
      <c r="F11" s="27" t="s">
        <v>79</v>
      </c>
      <c r="G11" s="82"/>
      <c r="H11" s="54">
        <v>3000</v>
      </c>
      <c r="I11" s="5"/>
      <c r="J11" s="3"/>
    </row>
    <row r="12" spans="1:10" s="1" customFormat="1" ht="30.6" customHeight="1" x14ac:dyDescent="0.2">
      <c r="A12" s="17"/>
      <c r="B12" s="25" t="s">
        <v>109</v>
      </c>
      <c r="C12" s="81" t="s">
        <v>56</v>
      </c>
      <c r="D12" s="29" t="s">
        <v>18</v>
      </c>
      <c r="E12" s="26" t="s">
        <v>61</v>
      </c>
      <c r="F12" s="27" t="s">
        <v>80</v>
      </c>
      <c r="G12" s="82" t="s">
        <v>76</v>
      </c>
      <c r="H12" s="54">
        <v>5000</v>
      </c>
      <c r="I12" s="5"/>
      <c r="J12" s="3"/>
    </row>
    <row r="13" spans="1:10" s="1" customFormat="1" ht="30.6" customHeight="1" x14ac:dyDescent="0.2">
      <c r="A13" s="17"/>
      <c r="B13" s="25" t="s">
        <v>109</v>
      </c>
      <c r="C13" s="81"/>
      <c r="D13" s="29" t="s">
        <v>19</v>
      </c>
      <c r="E13" s="26" t="s">
        <v>58</v>
      </c>
      <c r="F13" s="27" t="s">
        <v>81</v>
      </c>
      <c r="G13" s="82"/>
      <c r="H13" s="54">
        <v>5000</v>
      </c>
      <c r="I13" s="5"/>
      <c r="J13" s="3"/>
    </row>
    <row r="14" spans="1:10" s="1" customFormat="1" ht="30.6" customHeight="1" x14ac:dyDescent="0.2">
      <c r="A14" s="17"/>
      <c r="B14" s="25" t="s">
        <v>110</v>
      </c>
      <c r="C14" s="81" t="s">
        <v>63</v>
      </c>
      <c r="D14" s="29" t="s">
        <v>18</v>
      </c>
      <c r="E14" s="26" t="s">
        <v>62</v>
      </c>
      <c r="F14" s="27" t="s">
        <v>82</v>
      </c>
      <c r="G14" s="82" t="s">
        <v>76</v>
      </c>
      <c r="H14" s="54">
        <v>18000</v>
      </c>
      <c r="I14" s="5"/>
      <c r="J14" s="3"/>
    </row>
    <row r="15" spans="1:10" s="1" customFormat="1" ht="30.6" customHeight="1" thickBot="1" x14ac:dyDescent="0.25">
      <c r="A15" s="17"/>
      <c r="B15" s="30" t="s">
        <v>110</v>
      </c>
      <c r="C15" s="111"/>
      <c r="D15" s="31" t="s">
        <v>19</v>
      </c>
      <c r="E15" s="32" t="s">
        <v>59</v>
      </c>
      <c r="F15" s="33" t="s">
        <v>83</v>
      </c>
      <c r="G15" s="83"/>
      <c r="H15" s="55">
        <v>18000</v>
      </c>
      <c r="I15" s="5"/>
      <c r="J15" s="3"/>
    </row>
    <row r="16" spans="1:10" s="1" customFormat="1" ht="12.6" customHeight="1" x14ac:dyDescent="0.2">
      <c r="A16" s="17"/>
      <c r="B16" s="2"/>
      <c r="C16" s="2"/>
      <c r="D16" s="2"/>
      <c r="E16" s="34"/>
      <c r="F16" s="34"/>
      <c r="G16" s="34"/>
      <c r="H16" s="35"/>
      <c r="I16" s="5"/>
      <c r="J16" s="3"/>
    </row>
    <row r="17" spans="1:10" s="1" customFormat="1" ht="12.6" customHeight="1" x14ac:dyDescent="0.2">
      <c r="A17" s="36" t="s">
        <v>70</v>
      </c>
      <c r="B17" s="2"/>
      <c r="C17" s="2"/>
      <c r="D17" s="2"/>
      <c r="E17" s="34"/>
      <c r="F17" s="34"/>
      <c r="G17" s="34"/>
      <c r="H17" s="35"/>
      <c r="I17" s="5"/>
      <c r="J17" s="3"/>
    </row>
    <row r="18" spans="1:10" s="1" customFormat="1" ht="12.6" customHeight="1" x14ac:dyDescent="0.2">
      <c r="A18" s="36" t="s">
        <v>71</v>
      </c>
      <c r="B18" s="2"/>
      <c r="C18" s="2"/>
      <c r="D18" s="2"/>
      <c r="E18" s="34"/>
      <c r="F18" s="34"/>
      <c r="G18" s="34"/>
      <c r="H18" s="35"/>
      <c r="I18" s="5"/>
      <c r="J18" s="3"/>
    </row>
    <row r="19" spans="1:10" s="1" customFormat="1" ht="12.6" customHeight="1" x14ac:dyDescent="0.2">
      <c r="A19" s="36" t="s">
        <v>72</v>
      </c>
      <c r="B19" s="2"/>
      <c r="C19" s="2"/>
      <c r="D19" s="2"/>
      <c r="E19" s="34"/>
      <c r="F19" s="34"/>
      <c r="G19" s="34"/>
      <c r="H19" s="35"/>
      <c r="I19" s="5"/>
      <c r="J19" s="3"/>
    </row>
    <row r="20" spans="1:10" s="1" customFormat="1" ht="12.6" customHeight="1" x14ac:dyDescent="0.2">
      <c r="A20" s="36" t="s">
        <v>73</v>
      </c>
      <c r="B20" s="2"/>
      <c r="C20" s="2"/>
      <c r="D20" s="2"/>
      <c r="E20" s="34"/>
      <c r="F20" s="34"/>
      <c r="G20" s="34"/>
      <c r="H20" s="35"/>
      <c r="I20" s="5"/>
      <c r="J20" s="3"/>
    </row>
    <row r="21" spans="1:10" s="1" customFormat="1" ht="12.6" customHeight="1" x14ac:dyDescent="0.2">
      <c r="A21" s="36" t="s">
        <v>74</v>
      </c>
      <c r="B21" s="2"/>
      <c r="C21" s="2"/>
      <c r="D21" s="2"/>
      <c r="E21" s="34"/>
      <c r="F21" s="34"/>
      <c r="G21" s="34"/>
      <c r="H21" s="35"/>
      <c r="I21" s="5"/>
      <c r="J21" s="3"/>
    </row>
    <row r="22" spans="1:10" s="1" customFormat="1" ht="12.6" customHeight="1" x14ac:dyDescent="0.2">
      <c r="A22" s="36" t="s">
        <v>77</v>
      </c>
      <c r="B22" s="2"/>
      <c r="C22" s="2"/>
      <c r="D22" s="2"/>
      <c r="E22" s="34"/>
      <c r="F22" s="34"/>
      <c r="G22" s="34"/>
      <c r="H22" s="35"/>
      <c r="I22" s="5"/>
      <c r="J22" s="3"/>
    </row>
    <row r="23" spans="1:10" s="1" customFormat="1" ht="12.6" customHeight="1" x14ac:dyDescent="0.2">
      <c r="A23" s="17"/>
      <c r="B23" s="2"/>
      <c r="C23" s="2"/>
      <c r="D23" s="2"/>
      <c r="E23" s="34"/>
      <c r="F23" s="34"/>
      <c r="G23" s="34"/>
      <c r="H23" s="35"/>
      <c r="I23" s="5"/>
      <c r="J23" s="3"/>
    </row>
    <row r="24" spans="1:10" s="1" customFormat="1" x14ac:dyDescent="0.2">
      <c r="A24" s="36" t="s">
        <v>107</v>
      </c>
      <c r="B24" s="2"/>
      <c r="C24" s="2"/>
      <c r="D24" s="2"/>
      <c r="E24" s="34"/>
      <c r="F24" s="34"/>
      <c r="G24" s="34"/>
      <c r="H24" s="35"/>
      <c r="I24" s="5"/>
      <c r="J24" s="3"/>
    </row>
    <row r="25" spans="1:10" s="1" customFormat="1" x14ac:dyDescent="0.2">
      <c r="A25" s="68" t="s">
        <v>106</v>
      </c>
      <c r="B25" s="2"/>
      <c r="C25" s="2"/>
      <c r="D25" s="2"/>
      <c r="E25" s="34"/>
      <c r="F25" s="34"/>
      <c r="G25" s="34"/>
      <c r="H25" s="35"/>
      <c r="I25" s="5"/>
      <c r="J25" s="3"/>
    </row>
    <row r="26" spans="1:10" s="1" customFormat="1" x14ac:dyDescent="0.2">
      <c r="A26" s="36" t="s">
        <v>67</v>
      </c>
      <c r="B26" s="2"/>
      <c r="C26" s="2"/>
      <c r="D26" s="2"/>
      <c r="E26" s="34"/>
      <c r="F26" s="34"/>
      <c r="G26" s="34"/>
      <c r="H26" s="35"/>
      <c r="I26" s="5"/>
      <c r="J26" s="3"/>
    </row>
    <row r="27" spans="1:10" s="1" customFormat="1" x14ac:dyDescent="0.2">
      <c r="A27" s="37" t="s">
        <v>66</v>
      </c>
      <c r="B27" s="2"/>
      <c r="C27" s="2"/>
      <c r="D27" s="2"/>
      <c r="E27" s="34"/>
      <c r="F27" s="34"/>
      <c r="G27" s="34"/>
      <c r="H27" s="35"/>
      <c r="I27" s="5"/>
      <c r="J27" s="3"/>
    </row>
    <row r="28" spans="1:10" s="1" customFormat="1" x14ac:dyDescent="0.2">
      <c r="A28" s="84" t="s">
        <v>69</v>
      </c>
      <c r="B28" s="84"/>
      <c r="C28" s="84"/>
      <c r="D28" s="84"/>
      <c r="E28" s="84"/>
      <c r="F28" s="84"/>
      <c r="G28" s="84"/>
      <c r="H28" s="84"/>
      <c r="I28" s="4"/>
      <c r="J28" s="3"/>
    </row>
    <row r="29" spans="1:10" s="1" customFormat="1" x14ac:dyDescent="0.2">
      <c r="A29" s="86" t="s">
        <v>68</v>
      </c>
      <c r="B29" s="87"/>
      <c r="C29" s="87"/>
      <c r="D29" s="87"/>
      <c r="E29" s="87"/>
      <c r="F29" s="87"/>
      <c r="G29" s="87"/>
      <c r="H29" s="87"/>
      <c r="I29" s="4"/>
      <c r="J29" s="3"/>
    </row>
    <row r="30" spans="1:10" s="1" customFormat="1" ht="22.2" customHeight="1" thickBot="1" x14ac:dyDescent="0.25">
      <c r="A30" s="85"/>
      <c r="B30" s="85"/>
      <c r="C30" s="85"/>
      <c r="D30" s="85"/>
      <c r="E30" s="85"/>
      <c r="F30" s="85"/>
      <c r="G30" s="85"/>
      <c r="H30" s="85"/>
      <c r="I30" s="4"/>
      <c r="J30" s="3"/>
    </row>
    <row r="31" spans="1:10" s="1" customFormat="1" ht="24.75" customHeight="1" thickBot="1" x14ac:dyDescent="0.25">
      <c r="A31" s="115" t="s">
        <v>0</v>
      </c>
      <c r="B31" s="116"/>
      <c r="C31" s="38" t="s">
        <v>1</v>
      </c>
      <c r="D31" s="39" t="s">
        <v>2</v>
      </c>
      <c r="E31" s="39" t="s">
        <v>3</v>
      </c>
      <c r="F31" s="39" t="s">
        <v>13</v>
      </c>
      <c r="G31" s="39" t="s">
        <v>4</v>
      </c>
      <c r="H31" s="39" t="s">
        <v>5</v>
      </c>
      <c r="I31" s="39" t="s">
        <v>20</v>
      </c>
      <c r="J31" s="39" t="s">
        <v>39</v>
      </c>
    </row>
    <row r="32" spans="1:10" s="1" customFormat="1" ht="17.100000000000001" customHeight="1" thickBot="1" x14ac:dyDescent="0.25">
      <c r="A32" s="72" t="s">
        <v>6</v>
      </c>
      <c r="B32" s="73"/>
      <c r="C32" s="40" t="s">
        <v>7</v>
      </c>
      <c r="D32" s="41"/>
      <c r="E32" s="41"/>
      <c r="F32" s="41"/>
      <c r="G32" s="41"/>
      <c r="H32" s="41"/>
      <c r="I32" s="41"/>
      <c r="J32" s="41"/>
    </row>
    <row r="33" spans="1:11" s="1" customFormat="1" ht="17.100000000000001" customHeight="1" thickBot="1" x14ac:dyDescent="0.25">
      <c r="A33" s="72" t="s">
        <v>8</v>
      </c>
      <c r="B33" s="73"/>
      <c r="C33" s="40" t="s">
        <v>9</v>
      </c>
      <c r="D33" s="41"/>
      <c r="E33" s="41"/>
      <c r="F33" s="41"/>
      <c r="G33" s="41"/>
      <c r="H33" s="41"/>
      <c r="I33" s="41"/>
      <c r="J33" s="41"/>
    </row>
    <row r="34" spans="1:11" s="1" customFormat="1" ht="17.100000000000001" customHeight="1" thickBot="1" x14ac:dyDescent="0.25">
      <c r="A34" s="72" t="s">
        <v>10</v>
      </c>
      <c r="B34" s="73"/>
      <c r="C34" s="40" t="s">
        <v>11</v>
      </c>
      <c r="D34" s="41"/>
      <c r="E34" s="41"/>
      <c r="F34" s="41"/>
      <c r="G34" s="41"/>
      <c r="H34" s="41"/>
      <c r="I34" s="41"/>
      <c r="J34" s="41"/>
    </row>
    <row r="35" spans="1:11" s="1" customFormat="1" ht="17.100000000000001" customHeight="1" thickBot="1" x14ac:dyDescent="0.25">
      <c r="A35" s="72" t="s">
        <v>27</v>
      </c>
      <c r="B35" s="74"/>
      <c r="C35" s="40" t="s">
        <v>16</v>
      </c>
      <c r="D35" s="41"/>
      <c r="E35" s="41"/>
      <c r="F35" s="41"/>
      <c r="G35" s="41"/>
      <c r="H35" s="41"/>
      <c r="I35" s="41"/>
      <c r="J35" s="41"/>
    </row>
    <row r="36" spans="1:11" s="1" customFormat="1" ht="17.100000000000001" customHeight="1" thickBot="1" x14ac:dyDescent="0.25">
      <c r="A36" s="117" t="s">
        <v>21</v>
      </c>
      <c r="B36" s="118"/>
      <c r="C36" s="40" t="s">
        <v>22</v>
      </c>
      <c r="D36" s="41"/>
      <c r="E36" s="41"/>
      <c r="F36" s="41"/>
      <c r="G36" s="41"/>
      <c r="H36" s="41"/>
      <c r="I36" s="41"/>
      <c r="J36" s="41"/>
    </row>
    <row r="37" spans="1:11" s="1" customFormat="1" ht="17.100000000000001" customHeight="1" thickBot="1" x14ac:dyDescent="0.25">
      <c r="A37" s="72" t="s">
        <v>114</v>
      </c>
      <c r="B37" s="73"/>
      <c r="C37" s="40">
        <v>12</v>
      </c>
      <c r="D37" s="41"/>
      <c r="E37" s="41"/>
      <c r="F37" s="41"/>
      <c r="G37" s="41"/>
      <c r="H37" s="41"/>
      <c r="I37" s="41"/>
      <c r="J37" s="41"/>
    </row>
    <row r="38" spans="1:11" s="1" customFormat="1" ht="17.100000000000001" customHeight="1" thickBot="1" x14ac:dyDescent="0.25">
      <c r="A38" s="72" t="s">
        <v>12</v>
      </c>
      <c r="B38" s="73"/>
      <c r="C38" s="40">
        <v>1500</v>
      </c>
      <c r="D38" s="41"/>
      <c r="E38" s="41"/>
      <c r="F38" s="41"/>
      <c r="G38" s="41"/>
      <c r="H38" s="41"/>
      <c r="I38" s="41"/>
      <c r="J38" s="41"/>
    </row>
    <row r="39" spans="1:11" s="1" customFormat="1" ht="17.100000000000001" customHeight="1" thickBot="1" x14ac:dyDescent="0.25">
      <c r="A39" s="72" t="s">
        <v>64</v>
      </c>
      <c r="B39" s="73"/>
      <c r="C39" s="40">
        <v>2</v>
      </c>
      <c r="D39" s="41"/>
      <c r="E39" s="41"/>
      <c r="F39" s="41"/>
      <c r="G39" s="41"/>
      <c r="H39" s="41"/>
      <c r="I39" s="41"/>
      <c r="J39" s="41"/>
    </row>
    <row r="40" spans="1:11" s="1" customFormat="1" ht="17.100000000000001" customHeight="1" thickBot="1" x14ac:dyDescent="0.25">
      <c r="A40" s="72" t="s">
        <v>28</v>
      </c>
      <c r="B40" s="73"/>
      <c r="C40" s="40">
        <v>12</v>
      </c>
      <c r="D40" s="41"/>
      <c r="E40" s="41"/>
      <c r="F40" s="41"/>
      <c r="G40" s="41"/>
      <c r="H40" s="41"/>
      <c r="I40" s="41"/>
      <c r="J40" s="41"/>
    </row>
    <row r="41" spans="1:11" s="1" customFormat="1" ht="17.100000000000001" customHeight="1" thickBot="1" x14ac:dyDescent="0.25">
      <c r="A41" s="72" t="s">
        <v>86</v>
      </c>
      <c r="B41" s="73"/>
      <c r="C41" s="42">
        <v>5000</v>
      </c>
      <c r="D41" s="43"/>
      <c r="E41" s="43"/>
      <c r="F41" s="43"/>
      <c r="G41" s="43"/>
      <c r="H41" s="43"/>
      <c r="I41" s="43"/>
      <c r="J41" s="43"/>
    </row>
    <row r="42" spans="1:11" s="1" customFormat="1" ht="17.100000000000001" customHeight="1" thickBot="1" x14ac:dyDescent="0.25">
      <c r="A42" s="113" t="s">
        <v>24</v>
      </c>
      <c r="B42" s="114"/>
      <c r="C42" s="44">
        <f>C39*C41</f>
        <v>10000</v>
      </c>
      <c r="D42" s="44">
        <f>D39*D41</f>
        <v>0</v>
      </c>
      <c r="E42" s="44">
        <f t="shared" ref="E42:J42" si="0">E39*E41</f>
        <v>0</v>
      </c>
      <c r="F42" s="44">
        <f t="shared" si="0"/>
        <v>0</v>
      </c>
      <c r="G42" s="44">
        <f t="shared" si="0"/>
        <v>0</v>
      </c>
      <c r="H42" s="44">
        <f t="shared" si="0"/>
        <v>0</v>
      </c>
      <c r="I42" s="44">
        <f t="shared" si="0"/>
        <v>0</v>
      </c>
      <c r="J42" s="44">
        <f t="shared" si="0"/>
        <v>0</v>
      </c>
      <c r="K42" s="6"/>
    </row>
    <row r="43" spans="1:11" s="1" customFormat="1" ht="13.2" x14ac:dyDescent="0.2">
      <c r="A43" s="110" t="s">
        <v>87</v>
      </c>
      <c r="B43" s="110"/>
      <c r="C43" s="110"/>
      <c r="D43" s="110"/>
      <c r="E43" s="110"/>
      <c r="F43" s="110"/>
      <c r="G43" s="110"/>
      <c r="H43" s="110"/>
      <c r="I43" s="110"/>
      <c r="J43" s="110"/>
    </row>
    <row r="44" spans="1:11" s="1" customFormat="1" ht="13.8" thickBot="1" x14ac:dyDescent="0.25">
      <c r="A44" s="45"/>
      <c r="B44" s="45"/>
      <c r="C44" s="45"/>
      <c r="D44" s="45"/>
      <c r="E44" s="45"/>
      <c r="F44" s="45"/>
      <c r="G44" s="45"/>
      <c r="H44" s="45"/>
      <c r="I44" s="45"/>
      <c r="J44" s="45"/>
    </row>
    <row r="45" spans="1:11" s="1" customFormat="1" ht="13.8" thickBot="1" x14ac:dyDescent="0.25">
      <c r="A45" s="17"/>
      <c r="B45" s="46"/>
      <c r="C45" s="46"/>
      <c r="D45" s="46"/>
      <c r="E45" s="46"/>
      <c r="F45" s="46"/>
      <c r="G45" s="89" t="s">
        <v>23</v>
      </c>
      <c r="H45" s="89"/>
      <c r="I45" s="89"/>
      <c r="J45" s="47">
        <f>D42+F42+G42+H42+I42+J42+E42</f>
        <v>0</v>
      </c>
    </row>
    <row r="46" spans="1:11" s="1" customFormat="1" x14ac:dyDescent="0.2">
      <c r="A46" s="93"/>
      <c r="B46" s="94"/>
      <c r="C46" s="94"/>
      <c r="D46" s="94"/>
      <c r="E46" s="94"/>
      <c r="F46" s="94"/>
      <c r="G46" s="94"/>
      <c r="H46" s="94"/>
      <c r="I46" s="94"/>
      <c r="J46" s="95"/>
    </row>
    <row r="47" spans="1:11" s="1" customFormat="1" x14ac:dyDescent="0.2">
      <c r="A47" s="48"/>
      <c r="B47" s="49"/>
      <c r="C47" s="49"/>
      <c r="D47" s="49"/>
      <c r="E47" s="49"/>
      <c r="F47" s="49"/>
      <c r="G47" s="49"/>
      <c r="H47" s="49"/>
      <c r="I47" s="49"/>
      <c r="J47" s="49"/>
    </row>
    <row r="48" spans="1:11" s="1" customFormat="1" ht="13.2" x14ac:dyDescent="0.2">
      <c r="A48" s="56" t="s">
        <v>88</v>
      </c>
      <c r="B48" s="53"/>
      <c r="C48" s="53"/>
      <c r="D48" s="53"/>
      <c r="E48" s="57"/>
      <c r="F48" s="52"/>
      <c r="G48" s="52"/>
      <c r="H48" s="17"/>
      <c r="I48" s="17"/>
      <c r="J48" s="17"/>
    </row>
    <row r="49" spans="1:10" s="1" customFormat="1" ht="16.95" customHeight="1" thickBot="1" x14ac:dyDescent="0.25">
      <c r="A49" s="97" t="s">
        <v>89</v>
      </c>
      <c r="B49" s="97"/>
      <c r="C49" s="97"/>
      <c r="D49" s="97"/>
      <c r="E49" s="97"/>
      <c r="F49" s="97"/>
      <c r="G49" s="97"/>
      <c r="H49" s="97"/>
      <c r="I49" s="97"/>
      <c r="J49" s="97"/>
    </row>
    <row r="50" spans="1:10" s="1" customFormat="1" ht="16.95" customHeight="1" x14ac:dyDescent="0.2">
      <c r="A50" s="98" t="s">
        <v>90</v>
      </c>
      <c r="B50" s="99"/>
      <c r="C50" s="99"/>
      <c r="D50" s="99"/>
      <c r="E50" s="99"/>
      <c r="F50" s="99"/>
      <c r="G50" s="99"/>
      <c r="H50" s="99"/>
      <c r="I50" s="100"/>
      <c r="J50" s="58"/>
    </row>
    <row r="51" spans="1:10" s="1" customFormat="1" ht="16.95" customHeight="1" x14ac:dyDescent="0.2">
      <c r="A51" s="101" t="s">
        <v>91</v>
      </c>
      <c r="B51" s="102"/>
      <c r="C51" s="102"/>
      <c r="D51" s="102"/>
      <c r="E51" s="102"/>
      <c r="F51" s="102"/>
      <c r="G51" s="102"/>
      <c r="H51" s="102"/>
      <c r="I51" s="103"/>
      <c r="J51" s="59"/>
    </row>
    <row r="52" spans="1:10" s="1" customFormat="1" ht="16.95" customHeight="1" thickBot="1" x14ac:dyDescent="0.25">
      <c r="A52" s="104" t="s">
        <v>92</v>
      </c>
      <c r="B52" s="105"/>
      <c r="C52" s="105"/>
      <c r="D52" s="105"/>
      <c r="E52" s="105"/>
      <c r="F52" s="105"/>
      <c r="G52" s="105"/>
      <c r="H52" s="105"/>
      <c r="I52" s="106"/>
      <c r="J52" s="60"/>
    </row>
    <row r="53" spans="1:10" s="1" customFormat="1" ht="16.95" customHeight="1" thickBot="1" x14ac:dyDescent="0.25">
      <c r="A53" s="107" t="s">
        <v>93</v>
      </c>
      <c r="B53" s="108"/>
      <c r="C53" s="108"/>
      <c r="D53" s="108"/>
      <c r="E53" s="108"/>
      <c r="F53" s="108"/>
      <c r="G53" s="108"/>
      <c r="H53" s="108"/>
      <c r="I53" s="108"/>
      <c r="J53" s="61">
        <f>SUM(J50:K52)</f>
        <v>0</v>
      </c>
    </row>
    <row r="54" spans="1:10" s="1" customFormat="1" ht="16.95" customHeight="1" x14ac:dyDescent="0.2">
      <c r="A54" s="56" t="s">
        <v>94</v>
      </c>
      <c r="B54" s="17"/>
      <c r="C54" s="17"/>
      <c r="D54" s="17"/>
      <c r="E54" s="17"/>
      <c r="F54" s="17"/>
      <c r="G54" s="17"/>
      <c r="H54" s="17"/>
      <c r="I54" s="17"/>
      <c r="J54" s="17"/>
    </row>
    <row r="55" spans="1:10" s="1" customFormat="1" ht="16.95" customHeight="1" x14ac:dyDescent="0.2">
      <c r="A55" s="62" t="s">
        <v>95</v>
      </c>
      <c r="B55" s="17"/>
      <c r="C55" s="17"/>
      <c r="D55" s="17"/>
      <c r="E55" s="17"/>
      <c r="F55" s="17"/>
      <c r="G55" s="17"/>
      <c r="H55" s="17"/>
      <c r="I55" s="17"/>
      <c r="J55" s="17"/>
    </row>
    <row r="56" spans="1:10" s="1" customFormat="1" ht="16.95" customHeight="1" x14ac:dyDescent="0.2">
      <c r="A56" s="62" t="s">
        <v>96</v>
      </c>
      <c r="B56" s="17"/>
      <c r="C56" s="17"/>
      <c r="D56" s="17"/>
      <c r="E56" s="17"/>
      <c r="F56" s="17"/>
      <c r="G56" s="17"/>
      <c r="H56" s="17"/>
      <c r="I56" s="17"/>
      <c r="J56" s="17"/>
    </row>
    <row r="57" spans="1:10" s="1" customFormat="1" ht="16.95" customHeight="1" x14ac:dyDescent="0.2">
      <c r="A57" s="62" t="s">
        <v>97</v>
      </c>
      <c r="B57" s="17"/>
      <c r="C57" s="17"/>
      <c r="D57" s="17"/>
      <c r="E57" s="17"/>
      <c r="F57" s="17"/>
      <c r="G57" s="17"/>
      <c r="H57" s="17"/>
      <c r="I57" s="17"/>
      <c r="J57" s="17"/>
    </row>
    <row r="58" spans="1:10" s="1" customFormat="1" ht="16.95" customHeight="1" x14ac:dyDescent="0.2">
      <c r="A58" s="62" t="s">
        <v>98</v>
      </c>
      <c r="B58" s="17"/>
      <c r="C58" s="17"/>
      <c r="D58" s="17"/>
      <c r="E58" s="17"/>
      <c r="F58" s="17"/>
      <c r="G58" s="17"/>
      <c r="H58" s="17"/>
      <c r="I58" s="17"/>
      <c r="J58" s="17"/>
    </row>
    <row r="59" spans="1:10" s="1" customFormat="1" ht="16.95" customHeight="1" x14ac:dyDescent="0.2">
      <c r="A59" s="62" t="s">
        <v>99</v>
      </c>
      <c r="B59" s="17"/>
      <c r="C59" s="17"/>
      <c r="D59" s="17"/>
      <c r="E59" s="17"/>
      <c r="F59" s="17"/>
      <c r="G59" s="17"/>
      <c r="H59" s="17"/>
      <c r="I59" s="17"/>
      <c r="J59" s="17"/>
    </row>
    <row r="60" spans="1:10" s="1" customFormat="1" ht="16.95" customHeight="1" x14ac:dyDescent="0.2">
      <c r="A60" s="62" t="s">
        <v>100</v>
      </c>
      <c r="B60" s="17"/>
      <c r="C60" s="17"/>
      <c r="D60" s="17"/>
      <c r="E60" s="17"/>
      <c r="F60" s="17"/>
      <c r="G60" s="17"/>
      <c r="H60" s="17"/>
      <c r="I60" s="17"/>
      <c r="J60" s="17"/>
    </row>
    <row r="61" spans="1:10" s="1" customFormat="1" ht="16.95" customHeight="1" x14ac:dyDescent="0.2">
      <c r="A61" s="62" t="s">
        <v>101</v>
      </c>
      <c r="B61" s="17"/>
      <c r="C61" s="17"/>
      <c r="D61" s="17"/>
      <c r="E61" s="17"/>
      <c r="F61" s="17"/>
      <c r="G61" s="17"/>
      <c r="H61" s="17"/>
      <c r="I61" s="17"/>
      <c r="J61" s="17"/>
    </row>
    <row r="62" spans="1:10" s="1" customFormat="1" ht="16.95" customHeight="1" x14ac:dyDescent="0.2">
      <c r="A62" s="62" t="s">
        <v>102</v>
      </c>
      <c r="B62" s="17"/>
      <c r="C62" s="17"/>
      <c r="D62" s="17"/>
      <c r="E62" s="17"/>
      <c r="F62" s="17"/>
      <c r="G62" s="17"/>
      <c r="H62" s="17"/>
      <c r="I62" s="17"/>
      <c r="J62" s="17"/>
    </row>
    <row r="63" spans="1:10" s="1" customFormat="1" ht="13.2" x14ac:dyDescent="0.2">
      <c r="A63" s="62"/>
      <c r="B63" s="17"/>
      <c r="C63" s="17"/>
      <c r="D63" s="17"/>
      <c r="E63" s="17"/>
      <c r="F63" s="17"/>
      <c r="G63" s="17"/>
      <c r="H63" s="17"/>
      <c r="I63" s="17"/>
      <c r="J63" s="17"/>
    </row>
    <row r="64" spans="1:10" s="1" customFormat="1" ht="13.2" x14ac:dyDescent="0.2">
      <c r="A64" s="63" t="s">
        <v>103</v>
      </c>
      <c r="B64" s="64"/>
      <c r="C64" s="64"/>
      <c r="D64" s="64"/>
      <c r="E64" s="64"/>
      <c r="F64" s="64"/>
      <c r="G64" s="64"/>
      <c r="H64" s="64"/>
      <c r="I64" s="64"/>
      <c r="J64" s="65">
        <f>J45</f>
        <v>0</v>
      </c>
    </row>
    <row r="65" spans="1:10" s="1" customFormat="1" ht="13.2" x14ac:dyDescent="0.2">
      <c r="A65" s="63"/>
      <c r="B65" s="64"/>
      <c r="C65" s="64"/>
      <c r="D65" s="64"/>
      <c r="E65" s="64"/>
      <c r="F65" s="64"/>
      <c r="G65" s="64"/>
      <c r="H65" s="64"/>
      <c r="I65" s="64"/>
      <c r="J65" s="64"/>
    </row>
    <row r="66" spans="1:10" s="1" customFormat="1" ht="13.2" x14ac:dyDescent="0.2">
      <c r="A66" s="63" t="s">
        <v>104</v>
      </c>
      <c r="B66" s="66"/>
      <c r="C66" s="66"/>
      <c r="D66" s="66"/>
      <c r="E66" s="66"/>
      <c r="F66" s="66"/>
      <c r="G66" s="66"/>
      <c r="H66" s="66"/>
      <c r="I66" s="66"/>
      <c r="J66" s="65">
        <f>J53*0.5</f>
        <v>0</v>
      </c>
    </row>
    <row r="67" spans="1:10" s="1" customFormat="1" x14ac:dyDescent="0.2">
      <c r="A67" s="67"/>
      <c r="B67" s="66"/>
      <c r="C67" s="66"/>
      <c r="D67" s="66"/>
      <c r="E67" s="66"/>
      <c r="F67" s="66"/>
      <c r="G67" s="66"/>
      <c r="H67" s="66"/>
      <c r="I67" s="66"/>
      <c r="J67" s="66"/>
    </row>
    <row r="68" spans="1:10" s="1" customFormat="1" ht="13.2" x14ac:dyDescent="0.2">
      <c r="A68" s="63" t="s">
        <v>105</v>
      </c>
      <c r="B68" s="66"/>
      <c r="C68" s="66"/>
      <c r="D68" s="66"/>
      <c r="E68" s="66"/>
      <c r="F68" s="66"/>
      <c r="G68" s="66"/>
      <c r="H68" s="66"/>
      <c r="I68" s="66"/>
      <c r="J68" s="65">
        <f>IF(J64&gt;J66,J66,J64)</f>
        <v>0</v>
      </c>
    </row>
    <row r="69" spans="1:10" s="1" customFormat="1" x14ac:dyDescent="0.2">
      <c r="A69" s="48"/>
      <c r="B69" s="49"/>
      <c r="C69" s="49"/>
      <c r="D69" s="49"/>
      <c r="E69" s="49"/>
      <c r="F69" s="49"/>
      <c r="G69" s="49"/>
      <c r="H69" s="49"/>
      <c r="I69" s="49"/>
      <c r="J69" s="49"/>
    </row>
    <row r="70" spans="1:10" s="1" customFormat="1" x14ac:dyDescent="0.2">
      <c r="A70" s="48"/>
      <c r="B70" s="49"/>
      <c r="C70" s="49"/>
      <c r="D70" s="49"/>
      <c r="E70" s="49"/>
      <c r="F70" s="49"/>
      <c r="G70" s="49"/>
      <c r="H70" s="49"/>
      <c r="I70" s="49"/>
      <c r="J70" s="49"/>
    </row>
    <row r="71" spans="1:10" s="1" customFormat="1" ht="24.9" customHeight="1" x14ac:dyDescent="0.25">
      <c r="A71" s="50" t="s">
        <v>15</v>
      </c>
      <c r="B71" s="90"/>
      <c r="C71" s="90"/>
      <c r="D71" s="90"/>
      <c r="E71" s="51"/>
      <c r="F71" s="52"/>
      <c r="G71" s="91"/>
      <c r="H71" s="92"/>
      <c r="I71" s="92"/>
      <c r="J71" s="92"/>
    </row>
    <row r="72" spans="1:10" s="1" customFormat="1" ht="24.9" customHeight="1" x14ac:dyDescent="0.25">
      <c r="A72" s="50" t="s">
        <v>14</v>
      </c>
      <c r="B72" s="90"/>
      <c r="C72" s="90"/>
      <c r="D72" s="90"/>
      <c r="E72" s="51"/>
      <c r="F72" s="53"/>
      <c r="G72" s="92"/>
      <c r="H72" s="92"/>
      <c r="I72" s="92"/>
      <c r="J72" s="92"/>
    </row>
    <row r="73" spans="1:10" s="1" customFormat="1" ht="24.9" customHeight="1" x14ac:dyDescent="0.25">
      <c r="A73" s="50" t="s">
        <v>25</v>
      </c>
      <c r="B73" s="96"/>
      <c r="C73" s="96"/>
      <c r="D73" s="96"/>
      <c r="E73" s="51"/>
      <c r="F73" s="17"/>
      <c r="G73" s="92"/>
      <c r="H73" s="92"/>
      <c r="I73" s="92"/>
      <c r="J73" s="92"/>
    </row>
    <row r="74" spans="1:10" s="1" customFormat="1" ht="18.75" customHeight="1" x14ac:dyDescent="0.2">
      <c r="A74" s="17"/>
      <c r="B74" s="88"/>
      <c r="C74" s="88"/>
      <c r="D74" s="88"/>
      <c r="E74" s="51"/>
      <c r="F74" s="17"/>
      <c r="G74" s="92"/>
      <c r="H74" s="92"/>
      <c r="I74" s="92"/>
      <c r="J74" s="92"/>
    </row>
    <row r="75" spans="1:10" s="1" customFormat="1" x14ac:dyDescent="0.2"/>
    <row r="76" spans="1:10" s="1" customFormat="1" hidden="1" x14ac:dyDescent="0.2"/>
    <row r="77" spans="1:10" s="1" customFormat="1" hidden="1" x14ac:dyDescent="0.2"/>
    <row r="78" spans="1:10" s="1" customFormat="1" hidden="1" x14ac:dyDescent="0.2"/>
    <row r="79" spans="1:10" s="1" customFormat="1" hidden="1" x14ac:dyDescent="0.2"/>
    <row r="80" spans="1:10" s="1" customFormat="1" hidden="1" x14ac:dyDescent="0.2"/>
    <row r="81" s="1" customFormat="1" hidden="1" x14ac:dyDescent="0.2"/>
    <row r="82" s="1" customFormat="1" hidden="1" x14ac:dyDescent="0.2"/>
    <row r="83" s="1" customFormat="1" hidden="1" x14ac:dyDescent="0.2"/>
    <row r="84" s="1" customFormat="1" hidden="1" x14ac:dyDescent="0.2"/>
    <row r="85" s="1" customFormat="1" hidden="1" x14ac:dyDescent="0.2"/>
    <row r="86" s="1" customFormat="1" hidden="1" x14ac:dyDescent="0.2"/>
    <row r="87" s="1" customFormat="1" hidden="1" x14ac:dyDescent="0.2"/>
    <row r="88" s="1" customFormat="1" hidden="1" x14ac:dyDescent="0.2"/>
  </sheetData>
  <sheetProtection algorithmName="SHA-512" hashValue="CQD6uU2ms9PkidYDwiQZuI/yYCsNEOLniYRxkNTQLu+XNHmsSkySniOFg9dDIeNCQ0XBs97GKJq4YCW22fRxew==" saltValue="zLKtvfyaY/aF/LSDYVe4qg==" spinCount="100000" sheet="1" objects="1" scenarios="1"/>
  <dataConsolidate/>
  <mergeCells count="44">
    <mergeCell ref="A2:J2"/>
    <mergeCell ref="A43:J43"/>
    <mergeCell ref="C14:C15"/>
    <mergeCell ref="C8:C9"/>
    <mergeCell ref="D8:D9"/>
    <mergeCell ref="A42:B42"/>
    <mergeCell ref="A41:B41"/>
    <mergeCell ref="A37:B37"/>
    <mergeCell ref="A38:B38"/>
    <mergeCell ref="A33:B33"/>
    <mergeCell ref="A39:B39"/>
    <mergeCell ref="A40:B40"/>
    <mergeCell ref="C12:C13"/>
    <mergeCell ref="A31:B31"/>
    <mergeCell ref="A36:B36"/>
    <mergeCell ref="A32:B32"/>
    <mergeCell ref="B74:D74"/>
    <mergeCell ref="G45:I45"/>
    <mergeCell ref="B71:D71"/>
    <mergeCell ref="B72:D72"/>
    <mergeCell ref="G71:J74"/>
    <mergeCell ref="A46:J46"/>
    <mergeCell ref="B73:D73"/>
    <mergeCell ref="A49:J49"/>
    <mergeCell ref="A50:I50"/>
    <mergeCell ref="A51:I51"/>
    <mergeCell ref="A52:I52"/>
    <mergeCell ref="A53:I53"/>
    <mergeCell ref="B1:G1"/>
    <mergeCell ref="A34:B34"/>
    <mergeCell ref="A35:B35"/>
    <mergeCell ref="A3:J3"/>
    <mergeCell ref="A4:J4"/>
    <mergeCell ref="B6:C6"/>
    <mergeCell ref="D6:D7"/>
    <mergeCell ref="E6:E7"/>
    <mergeCell ref="C10:C11"/>
    <mergeCell ref="F6:G6"/>
    <mergeCell ref="G10:G11"/>
    <mergeCell ref="G12:G13"/>
    <mergeCell ref="G14:G15"/>
    <mergeCell ref="A28:H28"/>
    <mergeCell ref="A30:H30"/>
    <mergeCell ref="A29:H29"/>
  </mergeCells>
  <phoneticPr fontId="1"/>
  <conditionalFormatting sqref="D37:J37">
    <cfRule type="containsBlanks" dxfId="5" priority="9">
      <formula>LEN(TRIM(D37))=0</formula>
    </cfRule>
    <cfRule type="cellIs" dxfId="4" priority="10" operator="lessThan">
      <formula>10.2</formula>
    </cfRule>
  </conditionalFormatting>
  <conditionalFormatting sqref="D38:J38">
    <cfRule type="containsBlanks" dxfId="3" priority="16">
      <formula>LEN(TRIM(D38))=0</formula>
    </cfRule>
    <cfRule type="cellIs" dxfId="2" priority="17" operator="lessThan">
      <formula>1000</formula>
    </cfRule>
  </conditionalFormatting>
  <conditionalFormatting sqref="D40:J40">
    <cfRule type="containsBlanks" dxfId="1" priority="12">
      <formula>LEN(TRIM(D40))=0</formula>
    </cfRule>
    <cfRule type="cellIs" dxfId="0" priority="13" operator="lessThan">
      <formula>3</formula>
    </cfRule>
  </conditionalFormatting>
  <dataValidations xWindow="522" yWindow="539" count="8">
    <dataValidation type="decimal" errorStyle="information" operator="greaterThanOrEqual" allowBlank="1" showInputMessage="1" showErrorMessage="1" error="Please enter the Annual Run Hours" prompt="Units must operate a minimum of 1,000 hours per year to be eligible." sqref="D38:J38" xr:uid="{00000000-0002-0000-0000-000000000000}">
      <formula1>0</formula1>
    </dataValidation>
    <dataValidation type="list" operator="equal" allowBlank="1" showInputMessage="1" showErrorMessage="1" error="Please select from the dropdown menu" sqref="D35:J35" xr:uid="{00000000-0002-0000-0000-000001000000}">
      <formula1>"SP,SS"</formula1>
    </dataValidation>
    <dataValidation type="list" allowBlank="1" showInputMessage="1" showErrorMessage="1" error="Please select from the dropdown menu." sqref="D36:J36" xr:uid="{00000000-0002-0000-0000-000002000000}">
      <formula1>"Electric Resistance, Other"</formula1>
    </dataValidation>
    <dataValidation type="list" allowBlank="1" showInputMessage="1" showErrorMessage="1" error="Please select from the dropdown menu" sqref="D32:J32" xr:uid="{00000000-0002-0000-0000-000003000000}">
      <formula1>"N,F"</formula1>
    </dataValidation>
    <dataValidation type="decimal" operator="greaterThanOrEqual" allowBlank="1" showInputMessage="1" showErrorMessage="1" error="Please enter a valid unit size" sqref="D40:J40" xr:uid="{00000000-0002-0000-0000-000004000000}">
      <formula1>0</formula1>
    </dataValidation>
    <dataValidation type="decimal" operator="greaterThanOrEqual" allowBlank="1" showInputMessage="1" showErrorMessage="1" error="Please enter an EER value" sqref="D37:J37" xr:uid="{00000000-0002-0000-0000-000005000000}">
      <formula1>0</formula1>
    </dataValidation>
    <dataValidation type="decimal" operator="greaterThanOrEqual" allowBlank="1" showInputMessage="1" showErrorMessage="1" error="Please enter a valid quantity." sqref="D39:J39" xr:uid="{00000000-0002-0000-0000-000006000000}">
      <formula1>0</formula1>
    </dataValidation>
    <dataValidation type="list" allowBlank="1" showInputMessage="1" showErrorMessage="1" error="Please select the correct incentive from the dropdown menu." sqref="D41:J41" xr:uid="{00000000-0002-0000-0000-000007000000}">
      <formula1>$H$8:$H$15</formula1>
    </dataValidation>
  </dataValidations>
  <hyperlinks>
    <hyperlink ref="A27" r:id="rId1" xr:uid="{00000000-0004-0000-0000-000000000000}"/>
    <hyperlink ref="A29" r:id="rId2" location="BK15" xr:uid="{00000000-0004-0000-0000-000001000000}"/>
    <hyperlink ref="A25" r:id="rId3" xr:uid="{00000000-0004-0000-0000-000002000000}"/>
  </hyperlinks>
  <printOptions horizontalCentered="1"/>
  <pageMargins left="0.35" right="0.25" top="0.48" bottom="0.5" header="0.37" footer="0.46"/>
  <pageSetup scale="44" orientation="portrait" verticalDpi="1200" r:id="rId4"/>
  <headerFooter alignWithMargins="0">
    <oddFooter>&amp;L&amp;8&amp;XTM&amp;X SAVE ON ENERGY is a trademark of the Independent Electricity System Operator (IESO). 
© 2025 Independent Electricity System Operator. All rights reserved.
&amp;C&amp;8V1.0&amp;R&amp;8Page &amp;P of &amp;N</oddFooter>
  </headerFooter>
  <rowBreaks count="1" manualBreakCount="1">
    <brk id="46" max="21" man="1"/>
  </rowBreak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A38" sqref="A38"/>
    </sheetView>
  </sheetViews>
  <sheetFormatPr defaultRowHeight="12.6" x14ac:dyDescent="0.2"/>
  <cols>
    <col min="1" max="1" width="163" bestFit="1" customWidth="1"/>
  </cols>
  <sheetData>
    <row r="1" spans="1:1" ht="13.2" x14ac:dyDescent="0.25">
      <c r="A1" s="18" t="s">
        <v>84</v>
      </c>
    </row>
  </sheetData>
  <hyperlinks>
    <hyperlink ref="A1" r:id="rId1" tooltip="click to email retrofit@ieso.ca" xr:uid="{00000000-0004-0000-0100-000000000000}"/>
  </hyperlinks>
  <pageMargins left="0.7" right="0.7" top="0.75" bottom="0.75" header="0.3" footer="0.3"/>
  <pageSetup orientation="portrait" horizontalDpi="90" verticalDpi="90" r:id="rId2"/>
  <headerFooter>
    <oddFooter>&amp;L&amp;8&amp;XTM&amp;X SAVE ON ENERGY is a trademark of the Independent Electricity System Operator (IESO). 
© 2025 Independent Electricity System Operator. All rights reserved.
&amp;C&amp;8V1.0&amp;R&amp;8Page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2:B7"/>
  <sheetViews>
    <sheetView workbookViewId="0">
      <selection activeCell="F13" sqref="F13"/>
    </sheetView>
  </sheetViews>
  <sheetFormatPr defaultRowHeight="12.6" x14ac:dyDescent="0.2"/>
  <cols>
    <col min="1" max="1" width="14.6328125" customWidth="1"/>
  </cols>
  <sheetData>
    <row r="2" spans="1:2" x14ac:dyDescent="0.2">
      <c r="A2" t="s">
        <v>29</v>
      </c>
      <c r="B2" s="7">
        <v>1</v>
      </c>
    </row>
    <row r="3" spans="1:2" x14ac:dyDescent="0.2">
      <c r="A3" s="8" t="s">
        <v>30</v>
      </c>
      <c r="B3" s="9" t="s">
        <v>112</v>
      </c>
    </row>
    <row r="4" spans="1:2" x14ac:dyDescent="0.2">
      <c r="A4" s="8" t="s">
        <v>31</v>
      </c>
      <c r="B4" s="10">
        <v>1</v>
      </c>
    </row>
    <row r="5" spans="1:2" x14ac:dyDescent="0.2">
      <c r="A5" s="8" t="s">
        <v>32</v>
      </c>
      <c r="B5" s="10">
        <v>2025</v>
      </c>
    </row>
    <row r="6" spans="1:2" x14ac:dyDescent="0.2">
      <c r="A6" s="8"/>
    </row>
    <row r="7" spans="1:2" ht="17.399999999999999" x14ac:dyDescent="0.3">
      <c r="A7" s="11" t="s">
        <v>33</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C18"/>
  <sheetViews>
    <sheetView topLeftCell="B1" workbookViewId="0">
      <selection activeCell="C3" sqref="C3"/>
    </sheetView>
  </sheetViews>
  <sheetFormatPr defaultRowHeight="12.6" x14ac:dyDescent="0.2"/>
  <cols>
    <col min="1" max="1" width="13.7265625" bestFit="1" customWidth="1"/>
    <col min="2" max="2" width="10.453125" bestFit="1" customWidth="1"/>
    <col min="3" max="3" width="138.26953125" bestFit="1" customWidth="1"/>
  </cols>
  <sheetData>
    <row r="1" spans="1:3" x14ac:dyDescent="0.2">
      <c r="A1" s="13" t="s">
        <v>36</v>
      </c>
      <c r="B1" s="13" t="s">
        <v>38</v>
      </c>
      <c r="C1" s="13" t="s">
        <v>37</v>
      </c>
    </row>
    <row r="2" spans="1:3" x14ac:dyDescent="0.2">
      <c r="A2" s="12">
        <v>1</v>
      </c>
      <c r="B2" s="14">
        <v>44196</v>
      </c>
      <c r="C2" s="8" t="s">
        <v>113</v>
      </c>
    </row>
    <row r="3" spans="1:3" x14ac:dyDescent="0.2">
      <c r="A3" s="12"/>
      <c r="B3" s="14"/>
      <c r="C3" s="8"/>
    </row>
    <row r="4" spans="1:3" x14ac:dyDescent="0.2">
      <c r="A4" s="12"/>
      <c r="B4" s="14"/>
      <c r="C4" s="8"/>
    </row>
    <row r="5" spans="1:3" x14ac:dyDescent="0.2">
      <c r="A5" s="12"/>
      <c r="B5" s="14"/>
      <c r="C5" s="8"/>
    </row>
    <row r="6" spans="1:3" x14ac:dyDescent="0.2">
      <c r="A6" s="12"/>
      <c r="B6" s="14"/>
      <c r="C6" s="8"/>
    </row>
    <row r="7" spans="1:3" x14ac:dyDescent="0.2">
      <c r="A7" s="12"/>
      <c r="B7" s="14"/>
      <c r="C7" s="8"/>
    </row>
    <row r="8" spans="1:3" x14ac:dyDescent="0.2">
      <c r="A8" s="12"/>
      <c r="B8" s="14"/>
      <c r="C8" s="8"/>
    </row>
    <row r="9" spans="1:3" x14ac:dyDescent="0.2">
      <c r="A9" s="12"/>
      <c r="B9" s="14"/>
      <c r="C9" s="8"/>
    </row>
    <row r="10" spans="1:3" x14ac:dyDescent="0.2">
      <c r="A10" s="12"/>
      <c r="B10" s="14"/>
      <c r="C10" s="8"/>
    </row>
    <row r="11" spans="1:3" x14ac:dyDescent="0.2">
      <c r="A11" s="12"/>
      <c r="B11" s="14"/>
      <c r="C11" s="8"/>
    </row>
    <row r="12" spans="1:3" x14ac:dyDescent="0.2">
      <c r="A12" s="12"/>
      <c r="B12" s="14"/>
      <c r="C12" s="8"/>
    </row>
    <row r="13" spans="1:3" x14ac:dyDescent="0.2">
      <c r="A13" s="16"/>
      <c r="B13" s="14"/>
    </row>
    <row r="14" spans="1:3" x14ac:dyDescent="0.2">
      <c r="A14" s="16"/>
      <c r="B14" s="14"/>
      <c r="C14" s="8"/>
    </row>
    <row r="15" spans="1:3" x14ac:dyDescent="0.2">
      <c r="A15" s="16"/>
      <c r="B15" s="14"/>
    </row>
    <row r="16" spans="1:3" x14ac:dyDescent="0.2">
      <c r="A16" s="16"/>
      <c r="B16" s="14"/>
    </row>
    <row r="17" spans="1:2" x14ac:dyDescent="0.2">
      <c r="A17" s="16"/>
      <c r="B17" s="14"/>
    </row>
    <row r="18" spans="1:2" x14ac:dyDescent="0.2">
      <c r="A18" s="16"/>
      <c r="B18" s="14"/>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a0a26ad-673a-4fec-bfcd-9999ec2c4634" xsi:nil="true"/>
    <lcf76f155ced4ddcb4097134ff3c332f xmlns="cdf8d4ea-74c8-4be1-aeb0-bca783ecfdd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BFE1E5DBE841746A567AE383E943A2F" ma:contentTypeVersion="12" ma:contentTypeDescription="Create a new document." ma:contentTypeScope="" ma:versionID="6c3832be0ca07ede92a3520d9f633971">
  <xsd:schema xmlns:xsd="http://www.w3.org/2001/XMLSchema" xmlns:xs="http://www.w3.org/2001/XMLSchema" xmlns:p="http://schemas.microsoft.com/office/2006/metadata/properties" xmlns:ns2="cdf8d4ea-74c8-4be1-aeb0-bca783ecfdd7" xmlns:ns3="3a0a26ad-673a-4fec-bfcd-9999ec2c4634" targetNamespace="http://schemas.microsoft.com/office/2006/metadata/properties" ma:root="true" ma:fieldsID="129d54ea3f8b867fbc39bdddc57043aa" ns2:_="" ns3:_="">
    <xsd:import namespace="cdf8d4ea-74c8-4be1-aeb0-bca783ecfdd7"/>
    <xsd:import namespace="3a0a26ad-673a-4fec-bfcd-9999ec2c463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f8d4ea-74c8-4be1-aeb0-bca783ecfd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426c395-1d84-4ee7-887a-a9c77f971e88"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a0a26ad-673a-4fec-bfcd-9999ec2c463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171b91f-4deb-4079-b98d-5c591e388aa8}" ma:internalName="TaxCatchAll" ma:showField="CatchAllData" ma:web="3a0a26ad-673a-4fec-bfcd-9999ec2c463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DE13F3-B432-43BC-8804-889C72540413}">
  <ds:schemaRefs>
    <ds:schemaRef ds:uri="http://schemas.microsoft.com/office/2006/metadata/properties"/>
    <ds:schemaRef ds:uri="http://schemas.microsoft.com/office/2006/documentManagement/types"/>
    <ds:schemaRef ds:uri="http://purl.org/dc/dcmitype/"/>
    <ds:schemaRef ds:uri="http://www.w3.org/XML/1998/namespace"/>
    <ds:schemaRef ds:uri="http://schemas.openxmlformats.org/package/2006/metadata/core-properties"/>
    <ds:schemaRef ds:uri="3a0a26ad-673a-4fec-bfcd-9999ec2c4634"/>
    <ds:schemaRef ds:uri="http://purl.org/dc/elements/1.1/"/>
    <ds:schemaRef ds:uri="http://purl.org/dc/terms/"/>
    <ds:schemaRef ds:uri="cdf8d4ea-74c8-4be1-aeb0-bca783ecfdd7"/>
    <ds:schemaRef ds:uri="http://schemas.microsoft.com/office/infopath/2007/PartnerControls"/>
  </ds:schemaRefs>
</ds:datastoreItem>
</file>

<file path=customXml/itemProps2.xml><?xml version="1.0" encoding="utf-8"?>
<ds:datastoreItem xmlns:ds="http://schemas.openxmlformats.org/officeDocument/2006/customXml" ds:itemID="{4F4AB414-30D5-4387-939B-E4639EC07097}">
  <ds:schemaRefs>
    <ds:schemaRef ds:uri="http://schemas.microsoft.com/sharepoint/v3/contenttype/forms"/>
  </ds:schemaRefs>
</ds:datastoreItem>
</file>

<file path=customXml/itemProps3.xml><?xml version="1.0" encoding="utf-8"?>
<ds:datastoreItem xmlns:ds="http://schemas.openxmlformats.org/officeDocument/2006/customXml" ds:itemID="{FEC516A8-1C95-4227-A88E-0F349162BA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f8d4ea-74c8-4be1-aeb0-bca783ecfdd7"/>
    <ds:schemaRef ds:uri="3a0a26ad-673a-4fec-bfcd-9999ec2c46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Eligible Measures List</vt:lpstr>
      <vt:lpstr>Accessibilty Disclaimer</vt:lpstr>
      <vt:lpstr>Version Control</vt:lpstr>
      <vt:lpstr>Revision History</vt:lpstr>
      <vt:lpstr>'Eligible Measures List'!Print_Area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Kehn Cyrus Saplagio</cp:lastModifiedBy>
  <cp:lastPrinted>2024-12-18T19:58:35Z</cp:lastPrinted>
  <dcterms:created xsi:type="dcterms:W3CDTF">2006-11-22T16:30:17Z</dcterms:created>
  <dcterms:modified xsi:type="dcterms:W3CDTF">2024-12-18T19:58:38Z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0x0101002BFE1E5DBE841746A567AE383E943A2F</vt:lpwstr>
  </property>
  <property fmtid="{D5CDD505-2E9C-101B-9397-08002B2CF9AE}" pid="3" name="MediaServiceImageTags">
    <vt:lpwstr/>
  </property>
</Properties>
</file>