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ate1904="1" codeName="ThisWorkbook" defaultThemeVersion="124226"/>
  <mc:AlternateContent xmlns:mc="http://schemas.openxmlformats.org/markup-compatibility/2006">
    <mc:Choice Requires="x15">
      <x15ac:absPath xmlns:x15ac="http://schemas.microsoft.com/office/spreadsheetml/2010/11/ac" url="https://iesoonline.sharepoint.com/sites/Post-2024CDMFrameworkSOEWebUpdate/Shared Documents/General/Final Versions of Business Program Documents/Retrofit/Prescriptive Worksheets/"/>
    </mc:Choice>
  </mc:AlternateContent>
  <xr:revisionPtr revIDLastSave="2" documentId="13_ncr:1_{24B127EC-1D31-4303-BFEE-558EEFAAABB9}" xr6:coauthVersionLast="47" xr6:coauthVersionMax="47" xr10:uidLastSave="{2C8C0FF2-E8DB-427F-81B1-6571408F05CF}"/>
  <workbookProtection workbookAlgorithmName="SHA-512" workbookHashValue="bLsgDD66tPGpzDApnHfL1VfYANbOHRblErLUbO9rB3fp2uIf75mCyo2RgrNqepMR25revbJ2M/KsBPDPf3V4hA==" workbookSaltValue="ntHbCDmJIXGiezMZLlEHHw==" workbookSpinCount="100000" lockStructure="1"/>
  <bookViews>
    <workbookView xWindow="-108" yWindow="-108" windowWidth="23256" windowHeight="12576" tabRatio="500" xr2:uid="{00000000-000D-0000-FFFF-FFFF00000000}"/>
  </bookViews>
  <sheets>
    <sheet name="Eligible Measures List" sheetId="1" r:id="rId1"/>
    <sheet name="Accessibility Disclaimer" sheetId="4" r:id="rId2"/>
    <sheet name="Version Control" sheetId="2" state="hidden" r:id="rId3"/>
    <sheet name="Revision History"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 r="D37" i="1" l="1"/>
  <c r="J47" i="1"/>
  <c r="J60" i="1" s="1"/>
  <c r="E37" i="1"/>
  <c r="F37" i="1"/>
  <c r="G37" i="1"/>
  <c r="H37" i="1"/>
  <c r="I37" i="1"/>
  <c r="J37" i="1"/>
  <c r="C37" i="1"/>
  <c r="J40" i="1" l="1"/>
  <c r="J58" i="1" s="1"/>
  <c r="J62" i="1" s="1"/>
</calcChain>
</file>

<file path=xl/sharedStrings.xml><?xml version="1.0" encoding="utf-8"?>
<sst xmlns="http://schemas.openxmlformats.org/spreadsheetml/2006/main" count="142" uniqueCount="110">
  <si>
    <t>Prescriptive worksheets are no longer required to submit Retrofit incentive applications. This is an optional worksheet, made available to assist Retrofit applicants with calculating incentives</t>
  </si>
  <si>
    <r>
      <t xml:space="preserve">Only unitary air conditioners (AC) of the size and meeting or exceeding the Consortium for Energy Efficiency (CEE) efficiencies indicated below are eligible for Participant Incentives.  Units must operate a minimum of 1,000 hours per year to be eligible. 
</t>
    </r>
    <r>
      <rPr>
        <b/>
        <sz val="10"/>
        <rFont val="Arial"/>
        <family val="2"/>
      </rPr>
      <t>INSTRUCTIONS:</t>
    </r>
    <r>
      <rPr>
        <sz val="10"/>
        <rFont val="Arial"/>
        <family val="2"/>
      </rPr>
      <t xml:space="preserve">
In order to calculate the Participant Incentive amount, enter the number of units to be installed in the 'Quantity' column and the 'Total Participant Incentive' column will automatically populate based on this information.  The model number and manufacturer  must also be clearly indicated for each measure in the 'Model #' and 'Manufacturer' space. The sum of the 'Total Participant Incentive' amounts will be displayed in the 'TOTAL PARTICIPANT INCENTIVE REQUESTED' field at the bottom of the worksheet.  
It is required that you provide manufacturer technical specification sheets demonstrating that the equipment meets the program requirements.  You may be required to provide additional information in connection with your Project in order for your Application to be approved.  
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r>
  </si>
  <si>
    <t>AIR COOLED UNITARY AC EQUIPMENT INCENTIVES</t>
  </si>
  <si>
    <t xml:space="preserve">Unitary Equipment </t>
  </si>
  <si>
    <t>Heating Type</t>
  </si>
  <si>
    <t xml:space="preserve">Assumed Base Case </t>
  </si>
  <si>
    <t>Minimum
Efficiency Rating (EER / IEER)</t>
  </si>
  <si>
    <t>Participant Incentive ($)</t>
  </si>
  <si>
    <t>Tons</t>
  </si>
  <si>
    <t>BTU per hour</t>
  </si>
  <si>
    <t>Energy Efficiency Ratio (EER / IEER)</t>
  </si>
  <si>
    <t>Per Unit</t>
  </si>
  <si>
    <t>Split System</t>
  </si>
  <si>
    <t>≥ 36,000 to &lt; 65,000</t>
  </si>
  <si>
    <t>All</t>
  </si>
  <si>
    <t>13.0 SEER (Approximately 11.14 EER)</t>
  </si>
  <si>
    <t>12.5 EER</t>
  </si>
  <si>
    <t>≥ 3.0 to &lt; 5.4</t>
  </si>
  <si>
    <t>Single Package With Economizer</t>
  </si>
  <si>
    <r>
      <t xml:space="preserve">≥ 65,000 to </t>
    </r>
    <r>
      <rPr>
        <sz val="9"/>
        <color theme="1"/>
        <rFont val="Arial"/>
        <family val="2"/>
      </rPr>
      <t>≤</t>
    </r>
    <r>
      <rPr>
        <sz val="9"/>
        <color rgb="FF000000"/>
        <rFont val="Arial"/>
        <family val="2"/>
      </rPr>
      <t xml:space="preserve"> 90,000</t>
    </r>
  </si>
  <si>
    <t xml:space="preserve">Electric Resistance </t>
  </si>
  <si>
    <t>11.2 / 12.9</t>
  </si>
  <si>
    <t>12.2 / 14.1</t>
  </si>
  <si>
    <r>
      <t xml:space="preserve">≥ 5.4 to </t>
    </r>
    <r>
      <rPr>
        <sz val="9"/>
        <color theme="1"/>
        <rFont val="Arial"/>
        <family val="2"/>
      </rPr>
      <t>≤</t>
    </r>
    <r>
      <rPr>
        <sz val="9"/>
        <color rgb="FF000000"/>
        <rFont val="Arial"/>
        <family val="2"/>
      </rPr>
      <t xml:space="preserve"> 7.5</t>
    </r>
  </si>
  <si>
    <t>All Other</t>
  </si>
  <si>
    <t>11.0 / 12.7</t>
  </si>
  <si>
    <t>12.0 / 13.8</t>
  </si>
  <si>
    <t>Split System and Single Package</t>
  </si>
  <si>
    <t>&gt; 90,000 to &lt; 135,000</t>
  </si>
  <si>
    <t xml:space="preserve"> </t>
  </si>
  <si>
    <t>&gt; 7.5 to &lt; 11.25</t>
  </si>
  <si>
    <t>≥ 135,000 to &lt; 240,000</t>
  </si>
  <si>
    <t>11.0 / 12.4</t>
  </si>
  <si>
    <t>12.2 / 13.8</t>
  </si>
  <si>
    <t>≥ 11.25 to &lt; 20.0</t>
  </si>
  <si>
    <t>10.8 / 12.2</t>
  </si>
  <si>
    <t>12.0 / 13.6</t>
  </si>
  <si>
    <t>≥ 240,000 to &lt; 760,000</t>
  </si>
  <si>
    <t>10.0 / 11.6</t>
  </si>
  <si>
    <t>10.8 / 12.5</t>
  </si>
  <si>
    <t>≥ 20.0 to &lt; 63.3</t>
  </si>
  <si>
    <t>9.8 / 11.4</t>
  </si>
  <si>
    <t>10.6 / 12.3</t>
  </si>
  <si>
    <t>≥ 760,000</t>
  </si>
  <si>
    <t>9.7 / 11.3</t>
  </si>
  <si>
    <t>10.4 / 12.1</t>
  </si>
  <si>
    <t>≥ 63.3</t>
  </si>
  <si>
    <t>9.5 / 11.1</t>
  </si>
  <si>
    <t>10.2 / 11.9</t>
  </si>
  <si>
    <t>Required Information</t>
  </si>
  <si>
    <t>Example</t>
  </si>
  <si>
    <t>#1</t>
  </si>
  <si>
    <t>#2</t>
  </si>
  <si>
    <t>#3</t>
  </si>
  <si>
    <t>#4</t>
  </si>
  <si>
    <t>#5</t>
  </si>
  <si>
    <t>#6</t>
  </si>
  <si>
    <t>#7</t>
  </si>
  <si>
    <t>Reason: “N”=New or “F”=Failed</t>
  </si>
  <si>
    <t>F</t>
  </si>
  <si>
    <t>Manufacturer</t>
  </si>
  <si>
    <t>ABC</t>
  </si>
  <si>
    <t>Model Number</t>
  </si>
  <si>
    <t>EE-9876</t>
  </si>
  <si>
    <t>Split System (SS) or Single Package (SP)</t>
  </si>
  <si>
    <t>SP</t>
  </si>
  <si>
    <t>Heating Type (Electric Resistance or Other)</t>
  </si>
  <si>
    <t>Other</t>
  </si>
  <si>
    <t>EER / IEER</t>
  </si>
  <si>
    <t>Annual Run Hours</t>
  </si>
  <si>
    <t>Quantity (# of Unitary AC Units)</t>
  </si>
  <si>
    <t>Unit Size in Tons</t>
  </si>
  <si>
    <t>Economizer (Y or N)</t>
  </si>
  <si>
    <t>Y</t>
  </si>
  <si>
    <t xml:space="preserve">Participant Incentive ($/unit)  </t>
  </si>
  <si>
    <t>Total Participant Incentive</t>
  </si>
  <si>
    <r>
      <t>Note:</t>
    </r>
    <r>
      <rPr>
        <sz val="10"/>
        <rFont val="Arial"/>
        <family val="2"/>
      </rPr>
      <t xml:space="preserve"> The Eligible Measures Lists and Eligible Measures Worksheets are based on assumptions and are subject to change and the incentive amounts do not include HST or other applicable taxes.</t>
    </r>
    <r>
      <rPr>
        <vertAlign val="superscript"/>
        <sz val="10"/>
        <rFont val="Arial"/>
        <family val="2"/>
      </rPr>
      <t/>
    </r>
  </si>
  <si>
    <t>TOTAL PARTICIPANT INCENTIVE REQUESTED:</t>
  </si>
  <si>
    <t>PROJECT COST BREAKDOWN</t>
  </si>
  <si>
    <t>Costs which are eligible to be included in determining applicable Participant Incentives must be costs of 3rd party suppliers directly related to the procurement and implementation of the Eligible Measures and are limited to the following:</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</si>
  <si>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</si>
  <si>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</si>
  <si>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</si>
  <si>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</si>
  <si>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</si>
  <si>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</si>
  <si>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</si>
  <si>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</si>
  <si>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</si>
  <si>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</si>
  <si>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</si>
  <si>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</si>
  <si>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</si>
  <si>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</si>
  <si>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</si>
  <si>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</si>
  <si>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Name of Applicant:</t>
  </si>
  <si>
    <t>Company Name:</t>
  </si>
  <si>
    <t>Building Address:</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</si>
  <si>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</si>
  <si>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 xml:space="preserve">Version Number </t>
  </si>
  <si>
    <t>Month</t>
  </si>
  <si>
    <t>January</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</si>
  <si>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</si>
  <si>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</si>
  <si>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</si>
  <si>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</si>
  <si>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</si>
  <si>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Details</t>
  </si>
  <si>
    <t>eDSM Framework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</si>
</sst>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quot;$&quot;#,##0"/>
    <numFmt numFmtId="165" formatCode="&quot;$&quot;#,##0.00"/>
    <numFmt numFmtId="166" formatCode="&quot;$&quot;#,##0.00;[Red]&quot;$&quot;#,##0.00"/>
    <numFmt numFmtId="167" formatCode="0.0_);\(0.0\)"/>
    <numFmt numFmtId="168" formatCode="0.0"/>
    <numFmt numFmtId="169" formatCode="_-&quot;$&quot;* #,##0_-;\-&quot;$&quot;* #,##0_-;_-&quot;$&quot;* &quot;-&quot;??_-;_-@_-"/>
    <numFmt numFmtId="170" formatCode="_(&quot;$&quot;* #,##0.00_);_(&quot;$&quot;* \(#,##0.00\);_(&quot;$&quot;* &quot;-&quot;??_);_(@_)"/>
  </numFmts>
  <fonts count="23" x14ac:knownFonts="1">
    <font>
      <sz val="10"/>
      <name val="Verdana"/>
    </font>
    <font>
      <sz val="8"/>
      <name val="Verdana"/>
      <family val="2"/>
    </font>
    <font>
      <sz val="8"/>
      <name val="Arial"/>
      <family val="2"/>
    </font>
    <font>
      <b/>
      <sz val="10"/>
      <name val="Arial"/>
      <family val="2"/>
    </font>
    <font>
      <sz val="9"/>
      <name val="Arial"/>
      <family val="2"/>
    </font>
    <font>
      <b/>
      <sz val="9"/>
      <name val="Arial"/>
      <family val="2"/>
    </font>
    <font>
      <sz val="10"/>
      <name val="Arial"/>
      <family val="2"/>
    </font>
    <font>
      <b/>
      <i/>
      <sz val="8"/>
      <name val="Arial"/>
      <family val="2"/>
    </font>
    <font>
      <b/>
      <i/>
      <sz val="10"/>
      <name val="Arial"/>
      <family val="2"/>
    </font>
    <font>
      <vertAlign val="superscript"/>
      <sz val="10"/>
      <name val="Arial"/>
      <family val="2"/>
    </font>
    <font>
      <sz val="10"/>
      <name val="Verdana"/>
      <family val="2"/>
    </font>
    <font>
      <sz val="14"/>
      <color rgb="FFFF0000"/>
      <name val="Verdana"/>
      <family val="2"/>
    </font>
    <font>
      <b/>
      <sz val="14"/>
      <color rgb="FFFF0000"/>
      <name val="Verdana"/>
      <family val="2"/>
    </font>
    <font>
      <sz val="18"/>
      <color theme="0" tint="-0.34998626667073579"/>
      <name val="Helvetica"/>
      <family val="2"/>
    </font>
    <font>
      <sz val="9"/>
      <color theme="1"/>
      <name val="Arial"/>
      <family val="2"/>
    </font>
    <font>
      <sz val="9"/>
      <color rgb="FF000000"/>
      <name val="Arial"/>
      <family val="2"/>
    </font>
    <font>
      <u/>
      <sz val="10"/>
      <color theme="10"/>
      <name val="Verdana"/>
      <family val="2"/>
    </font>
    <font>
      <u/>
      <sz val="10"/>
      <name val="Arial"/>
      <family val="2"/>
    </font>
    <font>
      <u/>
      <sz val="10"/>
      <color rgb="FF2E813E"/>
      <name val="Arial"/>
      <family val="2"/>
    </font>
    <font>
      <b/>
      <sz val="12"/>
      <name val="Arial"/>
      <family val="2"/>
    </font>
    <font>
      <sz val="10"/>
      <name val="Verdana"/>
      <family val="2"/>
    </font>
    <font>
      <b/>
      <sz val="10"/>
      <name val="Verdana"/>
      <family val="2"/>
    </font>
    <font>
      <b/>
      <sz val="9"/>
      <name val="Verdana"/>
      <family val="2"/>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s>
  <borders count="27">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6" fillId="0" borderId="0" applyNumberFormat="0" applyFill="0" applyBorder="0" applyAlignment="0" applyProtection="0"/>
    <xf numFmtId="44" fontId="20" fillId="0" borderId="0" applyFont="0" applyFill="0" applyBorder="0" applyAlignment="0" applyProtection="0"/>
    <xf numFmtId="0" fontId="10" fillId="0" borderId="0"/>
    <xf numFmtId="170" fontId="10" fillId="0" borderId="0" applyFont="0" applyFill="0" applyBorder="0" applyAlignment="0" applyProtection="0"/>
  </cellStyleXfs>
  <cellXfs count="108">
    <xf numFmtId="0" fontId="0" fillId="0" borderId="0" xfId="0"/>
    <xf numFmtId="0" fontId="0" fillId="0" borderId="0" xfId="0" applyAlignment="1">
      <alignment vertical="center"/>
    </xf>
    <xf numFmtId="0" fontId="4" fillId="2" borderId="1"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6" fillId="0" borderId="0" xfId="0" applyFont="1" applyAlignment="1">
      <alignment vertical="center"/>
    </xf>
    <xf numFmtId="165" fontId="3" fillId="0" borderId="3"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0" fontId="4" fillId="0" borderId="0" xfId="0" applyFont="1" applyAlignment="1">
      <alignment horizontal="center" vertical="center"/>
    </xf>
    <xf numFmtId="0" fontId="5" fillId="2" borderId="2"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165" fontId="4" fillId="0" borderId="0" xfId="0" applyNumberFormat="1" applyFont="1" applyAlignment="1">
      <alignment horizontal="center" vertical="center" wrapText="1"/>
    </xf>
    <xf numFmtId="165" fontId="0" fillId="0" borderId="0" xfId="0" applyNumberFormat="1" applyAlignment="1">
      <alignment vertical="center"/>
    </xf>
    <xf numFmtId="0" fontId="8" fillId="0" borderId="0" xfId="0" applyFont="1" applyAlignment="1">
      <alignment horizontal="left" vertical="center" wrapText="1"/>
    </xf>
    <xf numFmtId="167" fontId="10" fillId="3" borderId="0" xfId="0" applyNumberFormat="1" applyFont="1" applyFill="1"/>
    <xf numFmtId="0" fontId="10" fillId="0" borderId="0" xfId="0" applyFont="1"/>
    <xf numFmtId="168" fontId="10" fillId="3" borderId="0" xfId="0" applyNumberFormat="1" applyFont="1" applyFill="1"/>
    <xf numFmtId="1" fontId="10" fillId="3" borderId="0" xfId="0" applyNumberFormat="1" applyFont="1" applyFill="1"/>
    <xf numFmtId="0" fontId="11" fillId="0" borderId="0" xfId="0" applyFont="1"/>
    <xf numFmtId="166" fontId="3"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vertical="center" wrapText="1"/>
      <protection locked="0"/>
    </xf>
    <xf numFmtId="0" fontId="15" fillId="0" borderId="9" xfId="0" applyFont="1" applyBorder="1" applyAlignment="1">
      <alignment horizontal="center" wrapText="1"/>
    </xf>
    <xf numFmtId="0" fontId="15" fillId="0" borderId="10" xfId="0" applyFont="1" applyBorder="1" applyAlignment="1">
      <alignment horizontal="center" vertical="top"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167" fontId="10" fillId="0" borderId="0" xfId="0" applyNumberFormat="1" applyFont="1"/>
    <xf numFmtId="0" fontId="0" fillId="3" borderId="0" xfId="0" applyFill="1"/>
    <xf numFmtId="15" fontId="0" fillId="0" borderId="0" xfId="0" applyNumberFormat="1"/>
    <xf numFmtId="0" fontId="3" fillId="0" borderId="0" xfId="0" applyFont="1" applyAlignment="1">
      <alignment horizontal="center" vertical="center" wrapText="1"/>
    </xf>
    <xf numFmtId="168" fontId="0" fillId="0" borderId="0" xfId="0" applyNumberFormat="1"/>
    <xf numFmtId="0" fontId="3" fillId="0" borderId="7" xfId="0" applyFont="1" applyBorder="1" applyAlignment="1">
      <alignment vertical="center" wrapText="1"/>
    </xf>
    <xf numFmtId="0" fontId="3" fillId="0" borderId="7" xfId="0" applyFont="1" applyBorder="1" applyAlignment="1">
      <alignment vertical="center"/>
    </xf>
    <xf numFmtId="0" fontId="3" fillId="0" borderId="5" xfId="0" applyFont="1" applyBorder="1" applyAlignment="1">
      <alignment horizontal="center" vertical="center" wrapText="1"/>
    </xf>
    <xf numFmtId="0" fontId="3" fillId="0" borderId="13" xfId="0" applyFont="1" applyBorder="1" applyAlignment="1">
      <alignment vertical="center" wrapText="1"/>
    </xf>
    <xf numFmtId="2" fontId="15" fillId="0" borderId="13" xfId="0" applyNumberFormat="1" applyFont="1" applyBorder="1" applyAlignment="1">
      <alignment vertical="center"/>
    </xf>
    <xf numFmtId="2" fontId="15" fillId="0" borderId="13" xfId="0" applyNumberFormat="1" applyFont="1" applyBorder="1" applyAlignment="1">
      <alignment vertical="center" wrapText="1"/>
    </xf>
    <xf numFmtId="0" fontId="17" fillId="0" borderId="0" xfId="1" applyFont="1"/>
    <xf numFmtId="1" fontId="15" fillId="0" borderId="5" xfId="0" applyNumberFormat="1" applyFont="1" applyBorder="1" applyAlignment="1">
      <alignment horizontal="center" vertical="center"/>
    </xf>
    <xf numFmtId="1" fontId="15" fillId="0" borderId="5" xfId="0" applyNumberFormat="1" applyFont="1" applyBorder="1" applyAlignment="1">
      <alignment horizontal="center" vertical="center" wrapText="1"/>
    </xf>
    <xf numFmtId="0" fontId="3" fillId="0" borderId="0" xfId="3" applyFont="1" applyAlignment="1">
      <alignment horizontal="left" vertical="center"/>
    </xf>
    <xf numFmtId="0" fontId="6" fillId="0" borderId="0" xfId="0" applyFont="1" applyAlignment="1">
      <alignment horizontal="center" vertical="center"/>
    </xf>
    <xf numFmtId="0" fontId="10" fillId="0" borderId="0" xfId="0" applyFont="1" applyAlignment="1">
      <alignment vertical="center"/>
    </xf>
    <xf numFmtId="169" fontId="10" fillId="0" borderId="17" xfId="2" applyNumberFormat="1" applyFont="1" applyBorder="1" applyAlignment="1" applyProtection="1">
      <alignment vertical="center"/>
      <protection locked="0"/>
    </xf>
    <xf numFmtId="169" fontId="10" fillId="0" borderId="21" xfId="2" applyNumberFormat="1" applyFont="1" applyBorder="1" applyAlignment="1" applyProtection="1">
      <alignment vertical="center"/>
      <protection locked="0"/>
    </xf>
    <xf numFmtId="169" fontId="10" fillId="0" borderId="25" xfId="2" applyNumberFormat="1" applyFont="1" applyBorder="1" applyAlignment="1" applyProtection="1">
      <alignment vertical="center"/>
      <protection locked="0"/>
    </xf>
    <xf numFmtId="169" fontId="21" fillId="0" borderId="3" xfId="2" applyNumberFormat="1" applyFont="1" applyBorder="1" applyAlignment="1" applyProtection="1">
      <alignment vertical="center"/>
    </xf>
    <xf numFmtId="0" fontId="6" fillId="0" borderId="0" xfId="3" applyFont="1" applyAlignment="1">
      <alignment horizontal="left" vertical="center"/>
    </xf>
    <xf numFmtId="0" fontId="3" fillId="0" borderId="0" xfId="3" applyFont="1" applyAlignment="1">
      <alignment vertical="center"/>
    </xf>
    <xf numFmtId="0" fontId="21" fillId="0" borderId="0" xfId="0" applyFont="1" applyAlignment="1">
      <alignment vertical="center"/>
    </xf>
    <xf numFmtId="170" fontId="3" fillId="0" borderId="26" xfId="4" applyFont="1" applyFill="1" applyBorder="1" applyAlignment="1" applyProtection="1">
      <alignment horizontal="center" vertical="center"/>
    </xf>
    <xf numFmtId="0" fontId="21" fillId="0" borderId="0" xfId="0" applyFont="1"/>
    <xf numFmtId="0" fontId="22" fillId="0" borderId="0" xfId="3" applyFont="1" applyAlignment="1">
      <alignment vertical="center"/>
    </xf>
    <xf numFmtId="0" fontId="21" fillId="0" borderId="0" xfId="3" applyFont="1" applyAlignment="1">
      <alignment horizontal="center" vertical="center"/>
    </xf>
    <xf numFmtId="0" fontId="10" fillId="0" borderId="4" xfId="0" applyFont="1" applyBorder="1" applyProtection="1">
      <protection locked="0"/>
    </xf>
    <xf numFmtId="0" fontId="10" fillId="0" borderId="0" xfId="3"/>
    <xf numFmtId="0" fontId="0" fillId="0" borderId="4" xfId="0" applyBorder="1" applyAlignment="1">
      <alignment vertical="center"/>
    </xf>
    <xf numFmtId="165" fontId="4" fillId="4" borderId="1" xfId="0" applyNumberFormat="1"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168" fontId="4" fillId="0" borderId="7" xfId="0" applyNumberFormat="1" applyFont="1" applyBorder="1" applyAlignment="1">
      <alignment horizontal="center" vertical="center" wrapText="1"/>
    </xf>
    <xf numFmtId="168"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3" fillId="0" borderId="5" xfId="3" applyFont="1" applyBorder="1" applyAlignment="1">
      <alignment horizontal="left" vertical="top"/>
    </xf>
    <xf numFmtId="0" fontId="3" fillId="0" borderId="11" xfId="3" applyFont="1" applyBorder="1" applyAlignment="1">
      <alignment horizontal="left" vertical="top"/>
    </xf>
    <xf numFmtId="168" fontId="4" fillId="0" borderId="7" xfId="0" applyNumberFormat="1" applyFont="1" applyBorder="1" applyAlignment="1">
      <alignment horizontal="center" vertical="center" wrapText="1"/>
    </xf>
    <xf numFmtId="168" fontId="4" fillId="0" borderId="12" xfId="0" applyNumberFormat="1" applyFont="1" applyBorder="1" applyAlignment="1">
      <alignment horizontal="center" vertical="center" wrapText="1"/>
    </xf>
    <xf numFmtId="0" fontId="15" fillId="0" borderId="7" xfId="0" applyFont="1" applyBorder="1" applyAlignment="1">
      <alignment horizontal="center" vertical="center" wrapText="1"/>
    </xf>
    <xf numFmtId="0" fontId="15" fillId="0" borderId="12" xfId="0" applyFont="1" applyBorder="1" applyAlignment="1">
      <alignment horizontal="center" vertical="center" wrapText="1"/>
    </xf>
    <xf numFmtId="1" fontId="15" fillId="0" borderId="7" xfId="0" applyNumberFormat="1" applyFont="1" applyBorder="1" applyAlignment="1">
      <alignment horizontal="center" vertical="center"/>
    </xf>
    <xf numFmtId="1" fontId="15" fillId="0" borderId="12" xfId="0" applyNumberFormat="1" applyFont="1" applyBorder="1" applyAlignment="1">
      <alignment horizontal="center" vertical="center"/>
    </xf>
    <xf numFmtId="0" fontId="3" fillId="0" borderId="3" xfId="0" applyFont="1" applyBorder="1" applyAlignment="1">
      <alignment horizontal="center" vertical="center" wrapText="1"/>
    </xf>
    <xf numFmtId="0" fontId="7" fillId="0" borderId="0" xfId="0" applyFont="1" applyAlignment="1">
      <alignment horizontal="left" vertical="center" wrapText="1"/>
    </xf>
    <xf numFmtId="0" fontId="2" fillId="0" borderId="0" xfId="0" applyFont="1" applyAlignment="1">
      <alignment horizontal="left" vertical="center" wrapText="1"/>
    </xf>
    <xf numFmtId="0" fontId="6" fillId="0" borderId="0" xfId="3" applyFont="1" applyAlignment="1">
      <alignment horizontal="left" vertical="top" wrapText="1"/>
    </xf>
    <xf numFmtId="0" fontId="6" fillId="0" borderId="14" xfId="3" applyFont="1" applyBorder="1" applyAlignment="1">
      <alignment horizontal="left" vertical="top"/>
    </xf>
    <xf numFmtId="0" fontId="6" fillId="0" borderId="15" xfId="3" applyFont="1" applyBorder="1" applyAlignment="1">
      <alignment horizontal="left" vertical="top"/>
    </xf>
    <xf numFmtId="0" fontId="6" fillId="0" borderId="16" xfId="3" applyFont="1" applyBorder="1" applyAlignment="1">
      <alignment horizontal="left" vertical="top"/>
    </xf>
    <xf numFmtId="0" fontId="6" fillId="0" borderId="18" xfId="3" applyFont="1" applyBorder="1" applyAlignment="1">
      <alignment horizontal="left" vertical="top"/>
    </xf>
    <xf numFmtId="0" fontId="6" fillId="0" borderId="19" xfId="3" applyFont="1" applyBorder="1" applyAlignment="1">
      <alignment horizontal="left" vertical="top"/>
    </xf>
    <xf numFmtId="0" fontId="6" fillId="0" borderId="20" xfId="3" applyFont="1" applyBorder="1" applyAlignment="1">
      <alignment horizontal="left" vertical="top"/>
    </xf>
    <xf numFmtId="0" fontId="6" fillId="0" borderId="22" xfId="3" applyFont="1" applyBorder="1" applyAlignment="1">
      <alignment horizontal="left" vertical="top"/>
    </xf>
    <xf numFmtId="0" fontId="6" fillId="0" borderId="23" xfId="3" applyFont="1" applyBorder="1" applyAlignment="1">
      <alignment horizontal="left" vertical="top"/>
    </xf>
    <xf numFmtId="0" fontId="6" fillId="0" borderId="24" xfId="3" applyFont="1" applyBorder="1" applyAlignment="1">
      <alignment horizontal="left" vertical="top"/>
    </xf>
    <xf numFmtId="0" fontId="8" fillId="0" borderId="6" xfId="0" applyFont="1" applyBorder="1" applyAlignment="1">
      <alignment horizontal="left" vertical="center" wrapText="1"/>
    </xf>
    <xf numFmtId="0" fontId="3" fillId="0" borderId="5" xfId="0" applyFont="1" applyBorder="1" applyAlignment="1">
      <alignment horizontal="justify" vertical="center" wrapText="1"/>
    </xf>
    <xf numFmtId="0" fontId="3" fillId="0" borderId="2"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0" fillId="0" borderId="2" xfId="0" applyBorder="1" applyAlignment="1">
      <alignment horizontal="justify" vertical="center" wrapText="1"/>
    </xf>
    <xf numFmtId="0" fontId="19" fillId="0" borderId="5" xfId="0" applyFont="1" applyBorder="1" applyAlignment="1">
      <alignment horizontal="left" vertical="center" wrapText="1"/>
    </xf>
    <xf numFmtId="0" fontId="0" fillId="0" borderId="11" xfId="0" applyBorder="1" applyAlignment="1">
      <alignment horizontal="left" vertical="center" wrapText="1"/>
    </xf>
    <xf numFmtId="0" fontId="0" fillId="0" borderId="2" xfId="0" applyBorder="1" applyAlignment="1">
      <alignment horizontal="left" vertical="center" wrapText="1"/>
    </xf>
    <xf numFmtId="0" fontId="13" fillId="0" borderId="0" xfId="0" applyFont="1" applyAlignment="1">
      <alignment horizontal="lef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cellXfs>
  <cellStyles count="5">
    <cellStyle name="Currency" xfId="2" builtinId="4"/>
    <cellStyle name="Currency 2" xfId="4" xr:uid="{00000000-0005-0000-0000-000001000000}"/>
    <cellStyle name="Hyperlink" xfId="1" builtinId="8"/>
    <cellStyle name="Normal" xfId="0" builtinId="0"/>
    <cellStyle name="Normal 2" xfId="3" xr:uid="{00000000-0005-0000-0000-000004000000}"/>
  </cellStyles>
  <dxfs count="6">
    <dxf>
      <fill>
        <patternFill>
          <bgColor theme="5" tint="0.39994506668294322"/>
        </patternFill>
      </fill>
    </dxf>
    <dxf>
      <fill>
        <patternFill>
          <bgColor theme="0"/>
        </patternFill>
      </fill>
    </dxf>
    <dxf>
      <fill>
        <patternFill>
          <bgColor theme="5" tint="0.39994506668294322"/>
        </patternFill>
      </fill>
    </dxf>
    <dxf>
      <fill>
        <patternFill patternType="solid">
          <bgColor theme="0"/>
        </patternFill>
      </fill>
    </dxf>
    <dxf>
      <fill>
        <patternFill>
          <bgColor theme="5" tint="0.39994506668294322"/>
        </patternFill>
      </fill>
    </dxf>
    <dxf>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0</xdr:col>
      <xdr:colOff>1162199</xdr:colOff>
      <xdr:row>0</xdr:row>
      <xdr:rowOff>609671</xdr:rowOff>
    </xdr:to>
    <xdr:pic>
      <xdr:nvPicPr>
        <xdr:cNvPr id="4" name="Picture 3" descr="saveonenergy logo.png" title="Save on Energy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95250" y="104775"/>
          <a:ext cx="1066949" cy="5048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78"/>
  <sheetViews>
    <sheetView showGridLines="0" tabSelected="1" zoomScale="90" zoomScaleNormal="90" workbookViewId="0">
      <selection activeCell="I1" sqref="I1"/>
    </sheetView>
  </sheetViews>
  <sheetFormatPr defaultColWidth="0" defaultRowHeight="12.6" zeroHeight="1" x14ac:dyDescent="0.2"/>
  <cols>
    <col min="1" max="1" width="21.26953125" customWidth="1"/>
    <col min="2" max="2" width="15.7265625" customWidth="1"/>
    <col min="3" max="3" width="16.36328125" customWidth="1"/>
    <col min="4" max="4" width="15.08984375" customWidth="1"/>
    <col min="5" max="5" width="13.6328125" customWidth="1"/>
    <col min="6" max="6" width="14" customWidth="1"/>
    <col min="7" max="7" width="12.6328125" customWidth="1"/>
    <col min="8" max="8" width="12.7265625" customWidth="1"/>
    <col min="9" max="9" width="12.6328125" customWidth="1"/>
    <col min="10" max="10" width="12.7265625" customWidth="1"/>
    <col min="11" max="11" width="3.453125" customWidth="1"/>
    <col min="12" max="16384" width="19.08984375" hidden="1"/>
  </cols>
  <sheetData>
    <row r="1" spans="1:10" ht="63.75" customHeight="1" thickBot="1" x14ac:dyDescent="0.25">
      <c r="B1" s="98" t="s">
        <v>0</v>
      </c>
      <c r="C1" s="99"/>
      <c r="D1" s="99"/>
      <c r="E1" s="99"/>
      <c r="F1" s="99"/>
      <c r="G1" s="99"/>
      <c r="H1" s="100"/>
    </row>
    <row r="2" spans="1:10" ht="62.25" customHeight="1" x14ac:dyDescent="0.2">
      <c r="A2" s="101" t="str">
        <f>CONCATENATE("Version ",TEXT('Version Control'!B2,"0.0")," - Retrofit Program"," - Unitary AC Eligible Measures Worksheet ","- ",'Version Control'!B3," ",'Version Control'!B4,","," ",'Version Control'!B5,"")</f>
        <v>Version 1.0 - Retrofit Program - Unitary AC Eligible Measures Worksheet - January 1, 2025</v>
      </c>
      <c r="B2" s="101"/>
      <c r="C2" s="101"/>
      <c r="D2" s="101"/>
      <c r="E2" s="101"/>
      <c r="F2" s="101"/>
      <c r="G2" s="101"/>
      <c r="H2" s="101"/>
      <c r="I2" s="101"/>
      <c r="J2" s="101"/>
    </row>
    <row r="3" spans="1:10" s="1" customFormat="1" ht="285" customHeight="1" x14ac:dyDescent="0.2">
      <c r="A3" s="102" t="s">
        <v>1</v>
      </c>
      <c r="B3" s="102"/>
      <c r="C3" s="102"/>
      <c r="D3" s="102"/>
      <c r="E3" s="102"/>
      <c r="F3" s="102"/>
      <c r="G3" s="102"/>
      <c r="H3" s="102"/>
      <c r="I3" s="102"/>
      <c r="J3" s="102"/>
    </row>
    <row r="4" spans="1:10" s="1" customFormat="1" ht="29.25" customHeight="1" x14ac:dyDescent="0.2">
      <c r="A4" s="103" t="s">
        <v>2</v>
      </c>
      <c r="B4" s="103"/>
      <c r="C4" s="103"/>
      <c r="D4" s="103"/>
      <c r="E4" s="103"/>
      <c r="F4" s="103"/>
      <c r="G4" s="103"/>
      <c r="H4" s="103"/>
      <c r="I4" s="103"/>
      <c r="J4" s="103"/>
    </row>
    <row r="5" spans="1:10" s="1" customFormat="1" ht="13.2" thickBot="1" x14ac:dyDescent="0.25">
      <c r="A5" s="8"/>
      <c r="B5" s="8"/>
      <c r="C5" s="8"/>
      <c r="D5" s="8"/>
      <c r="E5" s="8"/>
      <c r="F5" s="8"/>
      <c r="G5" s="9"/>
      <c r="H5" s="10"/>
      <c r="I5" s="10"/>
      <c r="J5" s="9"/>
    </row>
    <row r="6" spans="1:10" s="1" customFormat="1" ht="28.5" customHeight="1" thickBot="1" x14ac:dyDescent="0.25">
      <c r="A6" s="8"/>
      <c r="B6" s="104" t="s">
        <v>3</v>
      </c>
      <c r="C6" s="105"/>
      <c r="D6" s="106" t="s">
        <v>4</v>
      </c>
      <c r="E6" s="62" t="s">
        <v>5</v>
      </c>
      <c r="F6" s="106" t="s">
        <v>6</v>
      </c>
      <c r="G6" s="37" t="s">
        <v>7</v>
      </c>
      <c r="H6" s="38"/>
      <c r="I6" s="10"/>
      <c r="J6" s="9"/>
    </row>
    <row r="7" spans="1:10" s="1" customFormat="1" ht="40.200000000000003" thickBot="1" x14ac:dyDescent="0.25">
      <c r="B7" s="35" t="s">
        <v>8</v>
      </c>
      <c r="C7" s="36" t="s">
        <v>9</v>
      </c>
      <c r="D7" s="107"/>
      <c r="E7" s="63" t="s">
        <v>10</v>
      </c>
      <c r="F7" s="107"/>
      <c r="G7" s="37" t="s">
        <v>11</v>
      </c>
      <c r="H7" s="38"/>
      <c r="I7" s="33"/>
      <c r="J7" s="33"/>
    </row>
    <row r="8" spans="1:10" s="1" customFormat="1" ht="25.5" customHeight="1" x14ac:dyDescent="0.2">
      <c r="B8" s="25" t="s">
        <v>12</v>
      </c>
      <c r="C8" s="71" t="s">
        <v>13</v>
      </c>
      <c r="D8" s="71" t="s">
        <v>14</v>
      </c>
      <c r="E8" s="69" t="s">
        <v>15</v>
      </c>
      <c r="F8" s="69" t="s">
        <v>16</v>
      </c>
      <c r="G8" s="73">
        <v>640</v>
      </c>
      <c r="H8" s="39"/>
      <c r="I8" s="14"/>
      <c r="J8" s="9"/>
    </row>
    <row r="9" spans="1:10" s="1" customFormat="1" ht="25.5" customHeight="1" thickBot="1" x14ac:dyDescent="0.25">
      <c r="B9" s="26" t="s">
        <v>17</v>
      </c>
      <c r="C9" s="72"/>
      <c r="D9" s="72"/>
      <c r="E9" s="70" t="s">
        <v>15</v>
      </c>
      <c r="F9" s="70"/>
      <c r="G9" s="74"/>
      <c r="H9" s="39"/>
      <c r="I9" s="14"/>
      <c r="J9" s="9"/>
    </row>
    <row r="10" spans="1:10" s="1" customFormat="1" ht="25.5" customHeight="1" x14ac:dyDescent="0.2">
      <c r="B10" s="25" t="s">
        <v>18</v>
      </c>
      <c r="C10" s="71" t="s">
        <v>13</v>
      </c>
      <c r="D10" s="71" t="s">
        <v>14</v>
      </c>
      <c r="E10" s="69" t="s">
        <v>15</v>
      </c>
      <c r="F10" s="69" t="s">
        <v>16</v>
      </c>
      <c r="G10" s="73">
        <v>640</v>
      </c>
      <c r="H10" s="39"/>
      <c r="I10" s="14"/>
      <c r="J10" s="9"/>
    </row>
    <row r="11" spans="1:10" s="1" customFormat="1" ht="25.5" customHeight="1" thickBot="1" x14ac:dyDescent="0.25">
      <c r="B11" s="26" t="s">
        <v>17</v>
      </c>
      <c r="C11" s="72"/>
      <c r="D11" s="72"/>
      <c r="E11" s="70" t="s">
        <v>15</v>
      </c>
      <c r="F11" s="70"/>
      <c r="G11" s="74"/>
      <c r="H11" s="39"/>
      <c r="I11" s="14"/>
      <c r="J11" s="9"/>
    </row>
    <row r="12" spans="1:10" s="1" customFormat="1" ht="25.5" customHeight="1" thickBot="1" x14ac:dyDescent="0.25">
      <c r="B12" s="25" t="s">
        <v>12</v>
      </c>
      <c r="C12" s="71" t="s">
        <v>19</v>
      </c>
      <c r="D12" s="27" t="s">
        <v>20</v>
      </c>
      <c r="E12" s="64" t="s">
        <v>21</v>
      </c>
      <c r="F12" s="64" t="s">
        <v>22</v>
      </c>
      <c r="G12" s="42">
        <v>720</v>
      </c>
      <c r="H12" s="39"/>
      <c r="I12" s="14"/>
      <c r="J12" s="9"/>
    </row>
    <row r="13" spans="1:10" s="1" customFormat="1" ht="25.5" customHeight="1" thickBot="1" x14ac:dyDescent="0.25">
      <c r="B13" s="26" t="s">
        <v>23</v>
      </c>
      <c r="C13" s="72"/>
      <c r="D13" s="28" t="s">
        <v>24</v>
      </c>
      <c r="E13" s="65" t="s">
        <v>25</v>
      </c>
      <c r="F13" s="65" t="s">
        <v>26</v>
      </c>
      <c r="G13" s="42">
        <v>760</v>
      </c>
      <c r="H13" s="39"/>
      <c r="I13" s="14"/>
      <c r="J13" s="9"/>
    </row>
    <row r="14" spans="1:10" s="1" customFormat="1" ht="25.5" customHeight="1" thickBot="1" x14ac:dyDescent="0.25">
      <c r="B14" s="25" t="s">
        <v>18</v>
      </c>
      <c r="C14" s="71" t="s">
        <v>19</v>
      </c>
      <c r="D14" s="28" t="s">
        <v>20</v>
      </c>
      <c r="E14" s="64" t="s">
        <v>21</v>
      </c>
      <c r="F14" s="64" t="s">
        <v>22</v>
      </c>
      <c r="G14" s="42">
        <v>720</v>
      </c>
      <c r="H14" s="39"/>
      <c r="I14" s="14"/>
      <c r="J14" s="9"/>
    </row>
    <row r="15" spans="1:10" s="1" customFormat="1" ht="25.5" customHeight="1" thickBot="1" x14ac:dyDescent="0.25">
      <c r="B15" s="26" t="s">
        <v>23</v>
      </c>
      <c r="C15" s="72"/>
      <c r="D15" s="29" t="s">
        <v>24</v>
      </c>
      <c r="E15" s="65" t="s">
        <v>25</v>
      </c>
      <c r="F15" s="65" t="s">
        <v>26</v>
      </c>
      <c r="G15" s="42">
        <v>760</v>
      </c>
      <c r="H15" s="39"/>
      <c r="I15" s="14"/>
      <c r="J15" s="9"/>
    </row>
    <row r="16" spans="1:10" s="1" customFormat="1" ht="25.5" customHeight="1" thickBot="1" x14ac:dyDescent="0.25">
      <c r="B16" s="25" t="s">
        <v>27</v>
      </c>
      <c r="C16" s="71" t="s">
        <v>28</v>
      </c>
      <c r="D16" s="28" t="s">
        <v>20</v>
      </c>
      <c r="E16" s="64" t="s">
        <v>21</v>
      </c>
      <c r="F16" s="64" t="s">
        <v>22</v>
      </c>
      <c r="G16" s="43">
        <v>1040</v>
      </c>
      <c r="H16" s="40"/>
      <c r="I16" s="14" t="s">
        <v>29</v>
      </c>
      <c r="J16" s="9"/>
    </row>
    <row r="17" spans="1:10" s="1" customFormat="1" ht="25.5" customHeight="1" thickBot="1" x14ac:dyDescent="0.25">
      <c r="B17" s="26" t="s">
        <v>30</v>
      </c>
      <c r="C17" s="72"/>
      <c r="D17" s="28" t="s">
        <v>24</v>
      </c>
      <c r="E17" s="65" t="s">
        <v>25</v>
      </c>
      <c r="F17" s="65" t="s">
        <v>26</v>
      </c>
      <c r="G17" s="43">
        <v>1080</v>
      </c>
      <c r="H17" s="40"/>
      <c r="I17" s="14"/>
      <c r="J17" s="9"/>
    </row>
    <row r="18" spans="1:10" s="1" customFormat="1" ht="25.5" customHeight="1" thickBot="1" x14ac:dyDescent="0.25">
      <c r="B18" s="25" t="s">
        <v>27</v>
      </c>
      <c r="C18" s="71" t="s">
        <v>31</v>
      </c>
      <c r="D18" s="28" t="s">
        <v>20</v>
      </c>
      <c r="E18" s="65" t="s">
        <v>32</v>
      </c>
      <c r="F18" s="65" t="s">
        <v>33</v>
      </c>
      <c r="G18" s="43">
        <v>2120</v>
      </c>
      <c r="H18" s="40"/>
      <c r="I18" s="14"/>
      <c r="J18" s="9"/>
    </row>
    <row r="19" spans="1:10" s="1" customFormat="1" ht="25.5" customHeight="1" thickBot="1" x14ac:dyDescent="0.25">
      <c r="B19" s="26" t="s">
        <v>34</v>
      </c>
      <c r="C19" s="72"/>
      <c r="D19" s="28" t="s">
        <v>24</v>
      </c>
      <c r="E19" s="65" t="s">
        <v>35</v>
      </c>
      <c r="F19" s="65" t="s">
        <v>36</v>
      </c>
      <c r="G19" s="43">
        <v>2200</v>
      </c>
      <c r="H19" s="40"/>
      <c r="I19" s="14"/>
      <c r="J19" s="9"/>
    </row>
    <row r="20" spans="1:10" s="1" customFormat="1" ht="25.5" customHeight="1" thickBot="1" x14ac:dyDescent="0.25">
      <c r="B20" s="25" t="s">
        <v>27</v>
      </c>
      <c r="C20" s="71" t="s">
        <v>37</v>
      </c>
      <c r="D20" s="27" t="s">
        <v>20</v>
      </c>
      <c r="E20" s="64" t="s">
        <v>38</v>
      </c>
      <c r="F20" s="65" t="s">
        <v>39</v>
      </c>
      <c r="G20" s="43">
        <v>4680</v>
      </c>
      <c r="H20" s="40"/>
      <c r="I20" s="14"/>
      <c r="J20" s="9"/>
    </row>
    <row r="21" spans="1:10" s="1" customFormat="1" ht="25.5" customHeight="1" thickBot="1" x14ac:dyDescent="0.25">
      <c r="B21" s="26" t="s">
        <v>40</v>
      </c>
      <c r="C21" s="72"/>
      <c r="D21" s="28" t="s">
        <v>24</v>
      </c>
      <c r="E21" s="65" t="s">
        <v>41</v>
      </c>
      <c r="F21" s="65" t="s">
        <v>42</v>
      </c>
      <c r="G21" s="43">
        <v>4880</v>
      </c>
      <c r="H21" s="40"/>
      <c r="I21" s="14"/>
      <c r="J21" s="9"/>
    </row>
    <row r="22" spans="1:10" s="1" customFormat="1" ht="25.5" customHeight="1" thickBot="1" x14ac:dyDescent="0.25">
      <c r="B22" s="25" t="s">
        <v>27</v>
      </c>
      <c r="C22" s="71" t="s">
        <v>43</v>
      </c>
      <c r="D22" s="28" t="s">
        <v>20</v>
      </c>
      <c r="E22" s="65" t="s">
        <v>44</v>
      </c>
      <c r="F22" s="65" t="s">
        <v>45</v>
      </c>
      <c r="G22" s="43">
        <v>6680</v>
      </c>
      <c r="H22" s="40"/>
      <c r="I22" s="14"/>
      <c r="J22" s="9"/>
    </row>
    <row r="23" spans="1:10" s="1" customFormat="1" ht="25.5" customHeight="1" thickBot="1" x14ac:dyDescent="0.25">
      <c r="B23" s="26" t="s">
        <v>46</v>
      </c>
      <c r="C23" s="72"/>
      <c r="D23" s="28" t="s">
        <v>24</v>
      </c>
      <c r="E23" s="65" t="s">
        <v>47</v>
      </c>
      <c r="F23" s="66" t="s">
        <v>48</v>
      </c>
      <c r="G23" s="43">
        <v>6960</v>
      </c>
      <c r="H23" s="40"/>
      <c r="I23" s="14"/>
      <c r="J23" s="9"/>
    </row>
    <row r="24" spans="1:10" s="1" customFormat="1" ht="13.2" thickBot="1" x14ac:dyDescent="0.25">
      <c r="A24" s="8"/>
      <c r="B24" s="8"/>
      <c r="C24" s="8"/>
      <c r="D24" s="8"/>
      <c r="E24" s="8"/>
      <c r="F24" s="8"/>
      <c r="G24" s="9"/>
      <c r="H24" s="10"/>
      <c r="I24" s="10"/>
      <c r="J24" s="9"/>
    </row>
    <row r="25" spans="1:10" s="1" customFormat="1" ht="24.75" customHeight="1" thickBot="1" x14ac:dyDescent="0.25">
      <c r="A25" s="93" t="s">
        <v>49</v>
      </c>
      <c r="B25" s="94"/>
      <c r="C25" s="11" t="s">
        <v>50</v>
      </c>
      <c r="D25" s="7" t="s">
        <v>51</v>
      </c>
      <c r="E25" s="7" t="s">
        <v>52</v>
      </c>
      <c r="F25" s="7" t="s">
        <v>53</v>
      </c>
      <c r="G25" s="7" t="s">
        <v>54</v>
      </c>
      <c r="H25" s="7" t="s">
        <v>55</v>
      </c>
      <c r="I25" s="7" t="s">
        <v>56</v>
      </c>
      <c r="J25" s="7" t="s">
        <v>57</v>
      </c>
    </row>
    <row r="26" spans="1:10" s="1" customFormat="1" ht="17.100000000000001" customHeight="1" thickBot="1" x14ac:dyDescent="0.25">
      <c r="A26" s="91" t="s">
        <v>58</v>
      </c>
      <c r="B26" s="92"/>
      <c r="C26" s="2" t="s">
        <v>59</v>
      </c>
      <c r="D26" s="23"/>
      <c r="E26" s="23"/>
      <c r="F26" s="23"/>
      <c r="G26" s="23"/>
      <c r="H26" s="23"/>
      <c r="I26" s="23"/>
      <c r="J26" s="23"/>
    </row>
    <row r="27" spans="1:10" s="1" customFormat="1" ht="17.100000000000001" customHeight="1" thickBot="1" x14ac:dyDescent="0.25">
      <c r="A27" s="91" t="s">
        <v>60</v>
      </c>
      <c r="B27" s="92"/>
      <c r="C27" s="2" t="s">
        <v>61</v>
      </c>
      <c r="D27" s="23"/>
      <c r="E27" s="23"/>
      <c r="F27" s="23"/>
      <c r="G27" s="23"/>
      <c r="H27" s="23"/>
      <c r="I27" s="23"/>
      <c r="J27" s="23"/>
    </row>
    <row r="28" spans="1:10" s="1" customFormat="1" ht="17.100000000000001" customHeight="1" thickBot="1" x14ac:dyDescent="0.25">
      <c r="A28" s="91" t="s">
        <v>62</v>
      </c>
      <c r="B28" s="92"/>
      <c r="C28" s="2" t="s">
        <v>63</v>
      </c>
      <c r="D28" s="23"/>
      <c r="E28" s="23"/>
      <c r="F28" s="23"/>
      <c r="G28" s="23"/>
      <c r="H28" s="23"/>
      <c r="I28" s="23"/>
      <c r="J28" s="23"/>
    </row>
    <row r="29" spans="1:10" s="1" customFormat="1" ht="17.100000000000001" customHeight="1" thickBot="1" x14ac:dyDescent="0.25">
      <c r="A29" s="91" t="s">
        <v>64</v>
      </c>
      <c r="B29" s="97"/>
      <c r="C29" s="2" t="s">
        <v>65</v>
      </c>
      <c r="D29" s="23"/>
      <c r="E29" s="23"/>
      <c r="F29" s="23"/>
      <c r="G29" s="23"/>
      <c r="H29" s="23"/>
      <c r="I29" s="23"/>
      <c r="J29" s="23"/>
    </row>
    <row r="30" spans="1:10" s="1" customFormat="1" ht="17.100000000000001" customHeight="1" thickBot="1" x14ac:dyDescent="0.25">
      <c r="A30" s="95" t="s">
        <v>66</v>
      </c>
      <c r="B30" s="96"/>
      <c r="C30" s="2" t="s">
        <v>67</v>
      </c>
      <c r="D30" s="23"/>
      <c r="E30" s="23"/>
      <c r="F30" s="23"/>
      <c r="G30" s="23"/>
      <c r="H30" s="23"/>
      <c r="I30" s="23"/>
      <c r="J30" s="23"/>
    </row>
    <row r="31" spans="1:10" s="1" customFormat="1" ht="17.100000000000001" customHeight="1" thickBot="1" x14ac:dyDescent="0.25">
      <c r="A31" s="91" t="s">
        <v>68</v>
      </c>
      <c r="B31" s="92"/>
      <c r="C31" s="2">
        <v>12</v>
      </c>
      <c r="D31" s="23"/>
      <c r="E31" s="23"/>
      <c r="F31" s="23"/>
      <c r="G31" s="23"/>
      <c r="H31" s="23"/>
      <c r="I31" s="23"/>
      <c r="J31" s="23"/>
    </row>
    <row r="32" spans="1:10" s="1" customFormat="1" ht="17.100000000000001" customHeight="1" thickBot="1" x14ac:dyDescent="0.25">
      <c r="A32" s="91" t="s">
        <v>69</v>
      </c>
      <c r="B32" s="92"/>
      <c r="C32" s="2">
        <v>1500</v>
      </c>
      <c r="D32" s="23"/>
      <c r="E32" s="23"/>
      <c r="F32" s="23"/>
      <c r="G32" s="23"/>
      <c r="H32" s="23"/>
      <c r="I32" s="23"/>
      <c r="J32" s="23"/>
    </row>
    <row r="33" spans="1:11" s="1" customFormat="1" ht="17.100000000000001" customHeight="1" thickBot="1" x14ac:dyDescent="0.25">
      <c r="A33" s="91" t="s">
        <v>70</v>
      </c>
      <c r="B33" s="92"/>
      <c r="C33" s="2">
        <v>2</v>
      </c>
      <c r="D33" s="23"/>
      <c r="E33" s="23"/>
      <c r="F33" s="23"/>
      <c r="G33" s="23"/>
      <c r="H33" s="23"/>
      <c r="I33" s="23"/>
      <c r="J33" s="23"/>
    </row>
    <row r="34" spans="1:11" s="1" customFormat="1" ht="17.100000000000001" customHeight="1" thickBot="1" x14ac:dyDescent="0.25">
      <c r="A34" s="91" t="s">
        <v>71</v>
      </c>
      <c r="B34" s="92"/>
      <c r="C34" s="2">
        <v>12</v>
      </c>
      <c r="D34" s="23"/>
      <c r="E34" s="23"/>
      <c r="F34" s="23"/>
      <c r="G34" s="23"/>
      <c r="H34" s="23"/>
      <c r="I34" s="23"/>
      <c r="J34" s="23"/>
    </row>
    <row r="35" spans="1:11" s="1" customFormat="1" ht="17.100000000000001" customHeight="1" thickBot="1" x14ac:dyDescent="0.25">
      <c r="A35" s="12" t="s">
        <v>72</v>
      </c>
      <c r="B35" s="13"/>
      <c r="C35" s="2" t="s">
        <v>73</v>
      </c>
      <c r="D35" s="23"/>
      <c r="E35" s="23"/>
      <c r="F35" s="23"/>
      <c r="G35" s="23"/>
      <c r="H35" s="23"/>
      <c r="I35" s="23"/>
      <c r="J35" s="23"/>
    </row>
    <row r="36" spans="1:11" s="1" customFormat="1" ht="17.100000000000001" customHeight="1" thickBot="1" x14ac:dyDescent="0.25">
      <c r="A36" s="91" t="s">
        <v>74</v>
      </c>
      <c r="B36" s="92"/>
      <c r="C36" s="61">
        <v>2200</v>
      </c>
      <c r="D36" s="24"/>
      <c r="E36" s="24"/>
      <c r="F36" s="24"/>
      <c r="G36" s="24"/>
      <c r="H36" s="24"/>
      <c r="I36" s="24"/>
      <c r="J36" s="24"/>
    </row>
    <row r="37" spans="1:11" s="1" customFormat="1" ht="17.100000000000001" customHeight="1" thickBot="1" x14ac:dyDescent="0.25">
      <c r="A37" s="89" t="s">
        <v>75</v>
      </c>
      <c r="B37" s="90"/>
      <c r="C37" s="22">
        <f>C36*C33</f>
        <v>4400</v>
      </c>
      <c r="D37" s="22">
        <f>D36*D33</f>
        <v>0</v>
      </c>
      <c r="E37" s="22">
        <f t="shared" ref="E37:J37" si="0">E36*E33</f>
        <v>0</v>
      </c>
      <c r="F37" s="22">
        <f t="shared" si="0"/>
        <v>0</v>
      </c>
      <c r="G37" s="22">
        <f t="shared" si="0"/>
        <v>0</v>
      </c>
      <c r="H37" s="22">
        <f t="shared" si="0"/>
        <v>0</v>
      </c>
      <c r="I37" s="22">
        <f t="shared" si="0"/>
        <v>0</v>
      </c>
      <c r="J37" s="22">
        <f t="shared" si="0"/>
        <v>0</v>
      </c>
      <c r="K37" s="15"/>
    </row>
    <row r="38" spans="1:11" s="1" customFormat="1" ht="33.75" customHeight="1" x14ac:dyDescent="0.2">
      <c r="A38" s="88" t="s">
        <v>76</v>
      </c>
      <c r="B38" s="88"/>
      <c r="C38" s="88"/>
      <c r="D38" s="88"/>
      <c r="E38" s="88"/>
      <c r="F38" s="88"/>
      <c r="G38" s="88"/>
      <c r="H38" s="88"/>
      <c r="I38" s="88"/>
      <c r="J38" s="88"/>
    </row>
    <row r="39" spans="1:11" s="1" customFormat="1" ht="13.8" thickBot="1" x14ac:dyDescent="0.25">
      <c r="A39" s="16"/>
      <c r="B39" s="16"/>
      <c r="C39" s="16"/>
      <c r="D39" s="16"/>
      <c r="E39" s="16"/>
      <c r="F39" s="16"/>
      <c r="G39" s="16"/>
      <c r="H39" s="16"/>
      <c r="I39" s="16"/>
      <c r="J39" s="16"/>
    </row>
    <row r="40" spans="1:11" s="1" customFormat="1" ht="13.8" thickBot="1" x14ac:dyDescent="0.25">
      <c r="B40" s="3"/>
      <c r="C40" s="3"/>
      <c r="D40" s="3"/>
      <c r="E40" s="3"/>
      <c r="F40" s="3"/>
      <c r="G40" s="75" t="s">
        <v>77</v>
      </c>
      <c r="H40" s="75"/>
      <c r="I40" s="75"/>
      <c r="J40" s="6">
        <f>D37+F37+G37+H37+I37+J37+E37</f>
        <v>0</v>
      </c>
    </row>
    <row r="41" spans="1:11" s="1" customFormat="1" x14ac:dyDescent="0.2">
      <c r="A41" s="76"/>
      <c r="B41" s="77"/>
      <c r="C41" s="77"/>
      <c r="D41" s="77"/>
      <c r="E41" s="77"/>
      <c r="F41" s="77"/>
      <c r="G41" s="77"/>
      <c r="H41" s="77"/>
      <c r="I41" s="77"/>
      <c r="J41" s="77"/>
    </row>
    <row r="42" spans="1:11" s="1" customFormat="1" ht="13.2" x14ac:dyDescent="0.2">
      <c r="A42" s="44" t="s">
        <v>78</v>
      </c>
      <c r="B42" s="5"/>
      <c r="C42" s="5"/>
      <c r="D42" s="5"/>
      <c r="E42" s="45"/>
      <c r="F42" s="4"/>
      <c r="G42" s="4"/>
      <c r="H42" s="46"/>
      <c r="I42" s="46"/>
      <c r="J42" s="46"/>
    </row>
    <row r="43" spans="1:11" s="1" customFormat="1" ht="13.8" thickBot="1" x14ac:dyDescent="0.25">
      <c r="A43" s="78" t="s">
        <v>79</v>
      </c>
      <c r="B43" s="78"/>
      <c r="C43" s="78"/>
      <c r="D43" s="78"/>
      <c r="E43" s="78"/>
      <c r="F43" s="78"/>
      <c r="G43" s="78"/>
      <c r="H43" s="78"/>
      <c r="I43" s="78"/>
      <c r="J43" s="78"/>
    </row>
    <row r="44" spans="1:11" s="1" customFormat="1" ht="13.2" x14ac:dyDescent="0.2">
      <c r="A44" s="79" t="s">
        <v>80</v>
      </c>
      <c r="B44" s="80"/>
      <c r="C44" s="80"/>
      <c r="D44" s="80"/>
      <c r="E44" s="80"/>
      <c r="F44" s="80"/>
      <c r="G44" s="80"/>
      <c r="H44" s="80"/>
      <c r="I44" s="81"/>
      <c r="J44" s="47"/>
    </row>
    <row r="45" spans="1:11" s="1" customFormat="1" ht="13.2" x14ac:dyDescent="0.2">
      <c r="A45" s="82" t="s">
        <v>81</v>
      </c>
      <c r="B45" s="83"/>
      <c r="C45" s="83"/>
      <c r="D45" s="83"/>
      <c r="E45" s="83"/>
      <c r="F45" s="83"/>
      <c r="G45" s="83"/>
      <c r="H45" s="83"/>
      <c r="I45" s="84"/>
      <c r="J45" s="48"/>
    </row>
    <row r="46" spans="1:11" s="1" customFormat="1" ht="13.8" thickBot="1" x14ac:dyDescent="0.25">
      <c r="A46" s="85" t="s">
        <v>82</v>
      </c>
      <c r="B46" s="86"/>
      <c r="C46" s="86"/>
      <c r="D46" s="86"/>
      <c r="E46" s="86"/>
      <c r="F46" s="86"/>
      <c r="G46" s="86"/>
      <c r="H46" s="86"/>
      <c r="I46" s="87"/>
      <c r="J46" s="49"/>
    </row>
    <row r="47" spans="1:11" s="1" customFormat="1" ht="13.8" thickBot="1" x14ac:dyDescent="0.25">
      <c r="A47" s="67" t="s">
        <v>83</v>
      </c>
      <c r="B47" s="68"/>
      <c r="C47" s="68"/>
      <c r="D47" s="68"/>
      <c r="E47" s="68"/>
      <c r="F47" s="68"/>
      <c r="G47" s="68"/>
      <c r="H47" s="68"/>
      <c r="I47" s="68"/>
      <c r="J47" s="50">
        <f>SUM(J44:K46)</f>
        <v>0</v>
      </c>
    </row>
    <row r="48" spans="1:11" s="1" customFormat="1" ht="13.2" x14ac:dyDescent="0.2">
      <c r="A48" s="44" t="s">
        <v>84</v>
      </c>
      <c r="B48" s="46"/>
      <c r="C48" s="46"/>
      <c r="D48" s="46"/>
      <c r="E48" s="46"/>
      <c r="F48" s="46"/>
      <c r="G48" s="46"/>
      <c r="H48" s="46"/>
      <c r="I48" s="46"/>
      <c r="J48" s="46"/>
    </row>
    <row r="49" spans="1:10" s="1" customFormat="1" ht="13.2" x14ac:dyDescent="0.2">
      <c r="A49" s="51" t="s">
        <v>85</v>
      </c>
      <c r="B49" s="46"/>
      <c r="C49" s="46"/>
      <c r="D49" s="46"/>
      <c r="E49" s="46"/>
      <c r="F49" s="46"/>
      <c r="G49" s="46"/>
      <c r="H49" s="46"/>
      <c r="I49" s="46"/>
      <c r="J49" s="46"/>
    </row>
    <row r="50" spans="1:10" s="1" customFormat="1" ht="13.2" x14ac:dyDescent="0.2">
      <c r="A50" s="51" t="s">
        <v>86</v>
      </c>
      <c r="B50" s="46"/>
      <c r="C50" s="46"/>
      <c r="D50" s="46"/>
      <c r="E50" s="46"/>
      <c r="F50" s="46"/>
      <c r="G50" s="46"/>
      <c r="H50" s="46"/>
      <c r="I50" s="46"/>
      <c r="J50" s="46"/>
    </row>
    <row r="51" spans="1:10" s="1" customFormat="1" ht="13.2" x14ac:dyDescent="0.2">
      <c r="A51" s="51" t="s">
        <v>87</v>
      </c>
      <c r="B51" s="46"/>
      <c r="C51" s="46"/>
      <c r="D51" s="46"/>
      <c r="E51" s="46"/>
      <c r="F51" s="46"/>
      <c r="G51" s="46"/>
      <c r="H51" s="46"/>
      <c r="I51" s="46"/>
      <c r="J51" s="46"/>
    </row>
    <row r="52" spans="1:10" s="1" customFormat="1" ht="13.2" x14ac:dyDescent="0.2">
      <c r="A52" s="51" t="s">
        <v>88</v>
      </c>
      <c r="B52" s="46"/>
      <c r="C52" s="46"/>
      <c r="D52" s="46"/>
      <c r="E52" s="46"/>
      <c r="F52" s="46"/>
      <c r="G52" s="46"/>
      <c r="H52" s="46"/>
      <c r="I52" s="46"/>
      <c r="J52" s="46"/>
    </row>
    <row r="53" spans="1:10" s="1" customFormat="1" ht="13.2" x14ac:dyDescent="0.2">
      <c r="A53" s="51" t="s">
        <v>89</v>
      </c>
      <c r="B53" s="46"/>
      <c r="C53" s="46"/>
      <c r="D53" s="46"/>
      <c r="E53" s="46"/>
      <c r="F53" s="46"/>
      <c r="G53" s="46"/>
      <c r="H53" s="46"/>
      <c r="I53" s="46"/>
      <c r="J53" s="46"/>
    </row>
    <row r="54" spans="1:10" s="1" customFormat="1" ht="13.2" x14ac:dyDescent="0.2">
      <c r="A54" s="51" t="s">
        <v>90</v>
      </c>
      <c r="B54" s="46"/>
      <c r="C54" s="46"/>
      <c r="D54" s="46"/>
      <c r="E54" s="46"/>
      <c r="F54" s="46"/>
      <c r="G54" s="46"/>
      <c r="H54" s="46"/>
      <c r="I54" s="46"/>
      <c r="J54" s="46"/>
    </row>
    <row r="55" spans="1:10" s="1" customFormat="1" ht="13.2" x14ac:dyDescent="0.2">
      <c r="A55" s="51" t="s">
        <v>91</v>
      </c>
      <c r="B55" s="46"/>
      <c r="C55" s="46"/>
      <c r="D55" s="46"/>
      <c r="E55" s="46"/>
      <c r="F55" s="46"/>
      <c r="G55" s="46"/>
      <c r="H55" s="46"/>
      <c r="I55" s="46"/>
      <c r="J55" s="46"/>
    </row>
    <row r="56" spans="1:10" s="1" customFormat="1" ht="13.2" x14ac:dyDescent="0.2">
      <c r="A56" s="51" t="s">
        <v>92</v>
      </c>
      <c r="B56" s="46"/>
      <c r="C56" s="46"/>
      <c r="D56" s="46"/>
      <c r="E56" s="46"/>
      <c r="F56" s="46"/>
      <c r="G56" s="46"/>
      <c r="H56" s="46"/>
      <c r="I56" s="46"/>
      <c r="J56" s="46"/>
    </row>
    <row r="57" spans="1:10" s="1" customFormat="1" ht="13.2" x14ac:dyDescent="0.2">
      <c r="A57" s="51"/>
      <c r="B57" s="46"/>
      <c r="C57" s="46"/>
      <c r="D57" s="46"/>
      <c r="E57" s="46"/>
      <c r="F57" s="46"/>
      <c r="G57" s="46"/>
      <c r="H57" s="46"/>
      <c r="I57" s="46"/>
      <c r="J57" s="46"/>
    </row>
    <row r="58" spans="1:10" s="1" customFormat="1" ht="13.2" x14ac:dyDescent="0.2">
      <c r="A58" s="52" t="s">
        <v>93</v>
      </c>
      <c r="B58" s="53"/>
      <c r="C58" s="53"/>
      <c r="D58" s="53"/>
      <c r="E58" s="53"/>
      <c r="F58" s="53"/>
      <c r="G58" s="53"/>
      <c r="H58" s="53"/>
      <c r="I58" s="53"/>
      <c r="J58" s="54">
        <f>J40:K40</f>
        <v>0</v>
      </c>
    </row>
    <row r="59" spans="1:10" s="1" customFormat="1" ht="13.2" x14ac:dyDescent="0.2">
      <c r="A59" s="52"/>
      <c r="B59" s="53"/>
      <c r="C59" s="53"/>
      <c r="D59" s="53"/>
      <c r="E59" s="53"/>
      <c r="F59" s="53"/>
      <c r="G59" s="53"/>
      <c r="H59" s="53"/>
      <c r="I59" s="53"/>
      <c r="J59" s="53"/>
    </row>
    <row r="60" spans="1:10" s="1" customFormat="1" ht="13.2" x14ac:dyDescent="0.2">
      <c r="A60" s="52" t="s">
        <v>94</v>
      </c>
      <c r="B60" s="55"/>
      <c r="C60" s="55"/>
      <c r="D60" s="55"/>
      <c r="E60" s="55"/>
      <c r="F60" s="55"/>
      <c r="G60" s="55"/>
      <c r="H60" s="55"/>
      <c r="I60" s="55"/>
      <c r="J60" s="54">
        <f>J47*0.5</f>
        <v>0</v>
      </c>
    </row>
    <row r="61" spans="1:10" s="1" customFormat="1" x14ac:dyDescent="0.2">
      <c r="A61" s="56"/>
      <c r="B61" s="55"/>
      <c r="C61" s="55"/>
      <c r="D61" s="55"/>
      <c r="E61" s="55"/>
      <c r="F61" s="55"/>
      <c r="G61" s="55"/>
      <c r="H61" s="55"/>
      <c r="I61" s="55"/>
      <c r="J61" s="55"/>
    </row>
    <row r="62" spans="1:10" s="1" customFormat="1" ht="13.2" x14ac:dyDescent="0.2">
      <c r="A62" s="52" t="s">
        <v>95</v>
      </c>
      <c r="B62" s="55"/>
      <c r="C62" s="55"/>
      <c r="D62" s="55"/>
      <c r="E62" s="55"/>
      <c r="F62" s="55"/>
      <c r="G62" s="55"/>
      <c r="H62" s="55"/>
      <c r="I62" s="55"/>
      <c r="J62" s="54">
        <f>IF(J58&gt;J60,J60,J58)</f>
        <v>0</v>
      </c>
    </row>
    <row r="63" spans="1:10" s="1" customFormat="1" x14ac:dyDescent="0.2"/>
    <row r="64" spans="1:10" s="1" customFormat="1" x14ac:dyDescent="0.2"/>
    <row r="65" spans="1:10" s="1" customFormat="1" x14ac:dyDescent="0.2">
      <c r="A65" s="57" t="s">
        <v>96</v>
      </c>
      <c r="B65" s="18"/>
      <c r="C65" s="58"/>
      <c r="D65" s="58"/>
      <c r="E65" s="60"/>
      <c r="F65" s="60"/>
      <c r="G65" s="60"/>
      <c r="H65" s="60"/>
      <c r="I65" s="60"/>
      <c r="J65" s="60"/>
    </row>
    <row r="66" spans="1:10" s="1" customFormat="1" x14ac:dyDescent="0.2">
      <c r="A66" s="59"/>
      <c r="B66" s="18"/>
      <c r="C66" s="18"/>
      <c r="D66" s="18"/>
    </row>
    <row r="67" spans="1:10" s="1" customFormat="1" x14ac:dyDescent="0.2">
      <c r="A67" s="57" t="s">
        <v>97</v>
      </c>
      <c r="B67" s="18"/>
      <c r="C67" s="58"/>
      <c r="D67" s="58"/>
      <c r="E67" s="60"/>
      <c r="F67" s="60"/>
      <c r="G67" s="60"/>
      <c r="H67" s="60"/>
      <c r="I67" s="60"/>
      <c r="J67" s="60"/>
    </row>
    <row r="68" spans="1:10" s="1" customFormat="1" x14ac:dyDescent="0.2">
      <c r="A68" s="59"/>
      <c r="B68" s="18"/>
      <c r="C68" s="18"/>
      <c r="D68" s="18"/>
    </row>
    <row r="69" spans="1:10" s="1" customFormat="1" x14ac:dyDescent="0.2">
      <c r="A69" s="57" t="s">
        <v>98</v>
      </c>
      <c r="B69" s="18"/>
      <c r="C69" s="58"/>
      <c r="D69" s="58"/>
      <c r="E69" s="60"/>
      <c r="F69" s="60"/>
      <c r="G69" s="60"/>
      <c r="H69" s="60"/>
      <c r="I69" s="60"/>
      <c r="J69" s="60"/>
    </row>
    <row r="70" spans="1:10" s="1" customFormat="1" x14ac:dyDescent="0.2"/>
    <row r="71" spans="1:10" s="1" customFormat="1" x14ac:dyDescent="0.2"/>
    <row r="72" spans="1:10" s="1" customFormat="1" x14ac:dyDescent="0.2"/>
    <row r="73" spans="1:10" s="1" customFormat="1" x14ac:dyDescent="0.2"/>
    <row r="74" spans="1:10" s="1" customFormat="1" x14ac:dyDescent="0.2"/>
    <row r="75" spans="1:10" s="1" customFormat="1" x14ac:dyDescent="0.2"/>
    <row r="76" spans="1:10" s="1" customFormat="1" hidden="1" x14ac:dyDescent="0.2"/>
    <row r="77" spans="1:10" x14ac:dyDescent="0.2"/>
    <row r="78" spans="1:10" x14ac:dyDescent="0.2"/>
  </sheetData>
  <sheetProtection algorithmName="SHA-512" hashValue="vQg3W0WvF8MctwWGP/RosiKS859nF8smf+YvRbaqH99Ea/gI8wF7ir0Q6Ib9Wj6iTDyxiNbbNl39uZ6TQFKTnw==" saltValue="Mt21ITwzR2Aa7aTX9XMKLA==" spinCount="100000" sheet="1" objects="1" scenarios="1"/>
  <dataConsolidate/>
  <mergeCells count="43">
    <mergeCell ref="C12:C13"/>
    <mergeCell ref="A3:J3"/>
    <mergeCell ref="A4:J4"/>
    <mergeCell ref="B6:C6"/>
    <mergeCell ref="D6:D7"/>
    <mergeCell ref="F6:F7"/>
    <mergeCell ref="B1:H1"/>
    <mergeCell ref="A2:J2"/>
    <mergeCell ref="C8:C9"/>
    <mergeCell ref="D8:D9"/>
    <mergeCell ref="F8:F9"/>
    <mergeCell ref="G8:G9"/>
    <mergeCell ref="C18:C19"/>
    <mergeCell ref="C20:C21"/>
    <mergeCell ref="C22:C23"/>
    <mergeCell ref="A37:B37"/>
    <mergeCell ref="A36:B36"/>
    <mergeCell ref="A25:B25"/>
    <mergeCell ref="A30:B30"/>
    <mergeCell ref="A26:B26"/>
    <mergeCell ref="A28:B28"/>
    <mergeCell ref="A29:B29"/>
    <mergeCell ref="A27:B27"/>
    <mergeCell ref="A31:B31"/>
    <mergeCell ref="A32:B32"/>
    <mergeCell ref="A33:B33"/>
    <mergeCell ref="A34:B34"/>
    <mergeCell ref="A47:I47"/>
    <mergeCell ref="E8:E9"/>
    <mergeCell ref="C10:C11"/>
    <mergeCell ref="D10:D11"/>
    <mergeCell ref="F10:F11"/>
    <mergeCell ref="G10:G11"/>
    <mergeCell ref="E10:E11"/>
    <mergeCell ref="G40:I40"/>
    <mergeCell ref="A41:J41"/>
    <mergeCell ref="A43:J43"/>
    <mergeCell ref="A44:I44"/>
    <mergeCell ref="A45:I45"/>
    <mergeCell ref="A46:I46"/>
    <mergeCell ref="A38:J38"/>
    <mergeCell ref="C14:C15"/>
    <mergeCell ref="C16:C17"/>
  </mergeCells>
  <phoneticPr fontId="1"/>
  <conditionalFormatting sqref="D31:J31">
    <cfRule type="containsBlanks" dxfId="5" priority="9">
      <formula>LEN(TRIM(D31))=0</formula>
    </cfRule>
    <cfRule type="cellIs" dxfId="4" priority="10" operator="lessThan">
      <formula>10.2</formula>
    </cfRule>
  </conditionalFormatting>
  <conditionalFormatting sqref="D32:J32">
    <cfRule type="containsBlanks" dxfId="3" priority="16">
      <formula>LEN(TRIM(D32))=0</formula>
    </cfRule>
    <cfRule type="cellIs" dxfId="2" priority="17" operator="lessThan">
      <formula>1000</formula>
    </cfRule>
  </conditionalFormatting>
  <conditionalFormatting sqref="D34:J34">
    <cfRule type="containsBlanks" dxfId="1" priority="12">
      <formula>LEN(TRIM(D34))=0</formula>
    </cfRule>
    <cfRule type="cellIs" dxfId="0" priority="13" operator="lessThan">
      <formula>3</formula>
    </cfRule>
  </conditionalFormatting>
  <dataValidations xWindow="522" yWindow="539" count="9">
    <dataValidation type="decimal" errorStyle="information" operator="greaterThanOrEqual" allowBlank="1" showInputMessage="1" showErrorMessage="1" error="Please enter the Annual Run Hours" prompt="Units must operate a minimum of 1,000 hours per year to be eligible." sqref="D32:J32" xr:uid="{00000000-0002-0000-0000-000000000000}">
      <formula1>0</formula1>
    </dataValidation>
    <dataValidation type="list" allowBlank="1" showInputMessage="1" showErrorMessage="1" error="Please select from the dropdown menu." sqref="D35:J35" xr:uid="{00000000-0002-0000-0000-000001000000}">
      <formula1>"Y,N"</formula1>
    </dataValidation>
    <dataValidation type="list" operator="equal" allowBlank="1" showInputMessage="1" showErrorMessage="1" error="Please select from the dropdown menu" sqref="D29:J29" xr:uid="{00000000-0002-0000-0000-000002000000}">
      <formula1>"SP,SS"</formula1>
    </dataValidation>
    <dataValidation type="list" allowBlank="1" showInputMessage="1" showErrorMessage="1" error="Please select from the dropdown menu." sqref="D30:J30" xr:uid="{00000000-0002-0000-0000-000003000000}">
      <formula1>"Electric Resistance, Other"</formula1>
    </dataValidation>
    <dataValidation type="list" allowBlank="1" showInputMessage="1" showErrorMessage="1" error="Please select from the dropdown menu" sqref="D26:J26" xr:uid="{00000000-0002-0000-0000-000004000000}">
      <formula1>"N,F"</formula1>
    </dataValidation>
    <dataValidation type="decimal" operator="greaterThanOrEqual" allowBlank="1" showInputMessage="1" showErrorMessage="1" error="Please enter a valid unit size" sqref="D34:J34" xr:uid="{00000000-0002-0000-0000-000005000000}">
      <formula1>0</formula1>
    </dataValidation>
    <dataValidation type="decimal" operator="greaterThanOrEqual" allowBlank="1" showInputMessage="1" showErrorMessage="1" error="Please enter an EER value" sqref="D31:J31" xr:uid="{00000000-0002-0000-0000-000006000000}">
      <formula1>0</formula1>
    </dataValidation>
    <dataValidation type="decimal" operator="greaterThanOrEqual" allowBlank="1" showInputMessage="1" showErrorMessage="1" error="Please enter a valid quantity." sqref="D33:J33" xr:uid="{00000000-0002-0000-0000-000007000000}">
      <formula1>0</formula1>
    </dataValidation>
    <dataValidation type="list" allowBlank="1" showInputMessage="1" showErrorMessage="1" error="Please select the correct incentive from the dropdown menu." sqref="C36:J36" xr:uid="{00000000-0002-0000-0000-000008000000}">
      <formula1>$G$8:$G$23</formula1>
    </dataValidation>
  </dataValidations>
  <printOptions horizontalCentered="1"/>
  <pageMargins left="0.35" right="0.25" top="0.48" bottom="0.5" header="0.37" footer="0.46"/>
  <pageSetup scale="51" orientation="portrait" verticalDpi="1200" r:id="rId1"/>
  <headerFooter alignWithMargins="0">
    <oddFooter>&amp;L&amp;"Arial,Regular"&amp;8&amp;XTM&amp;X SAVE ON ENERGY is a trademark of the Independent Electricity System Operator (IESO). 
© 2025 Independent Electricity System Operator. All rights reserved.
&amp;C&amp;"Arial,Regular"&amp;8 V1.0&amp;R&amp;8Page &amp;P of &amp;N</oddFooter>
  </headerFooter>
  <rowBreaks count="1" manualBreakCount="1">
    <brk id="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9" sqref="A9"/>
    </sheetView>
  </sheetViews>
  <sheetFormatPr defaultRowHeight="12.6" x14ac:dyDescent="0.2"/>
  <cols>
    <col min="1" max="1" width="163" bestFit="1" customWidth="1"/>
  </cols>
  <sheetData>
    <row r="1" spans="1:1" ht="13.2" x14ac:dyDescent="0.25">
      <c r="A1" s="41" t="s">
        <v>99</v>
      </c>
    </row>
  </sheetData>
  <hyperlinks>
    <hyperlink ref="A1" r:id="rId1" tooltip="click to email retrofit@ieso.ca" xr:uid="{00000000-0004-0000-0100-000000000000}"/>
  </hyperlinks>
  <pageMargins left="0.7" right="0.7" top="0.75" bottom="0.75" header="0.3" footer="0.3"/>
  <pageSetup orientation="portrait" horizontalDpi="90" verticalDpi="90" r:id="rId2"/>
  <headerFooter>
    <oddFooter>&amp;L&amp;8&amp;XTM&amp;X SAVE ON ENERGY is a trademark of the Independent Electricity System Operator (IESO). 
© 2025 Independent Electricity System Operator. All rights reserved.
&amp;C&amp;8V1.0&amp;R&amp;8Page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B7"/>
  <sheetViews>
    <sheetView workbookViewId="0">
      <selection activeCell="B6" sqref="B6"/>
    </sheetView>
  </sheetViews>
  <sheetFormatPr defaultRowHeight="12.6" x14ac:dyDescent="0.2"/>
  <cols>
    <col min="1" max="1" width="14.6328125" customWidth="1"/>
  </cols>
  <sheetData>
    <row r="2" spans="1:2" x14ac:dyDescent="0.2">
      <c r="A2" t="s">
        <v>100</v>
      </c>
      <c r="B2" s="17">
        <v>1</v>
      </c>
    </row>
    <row r="3" spans="1:2" x14ac:dyDescent="0.2">
      <c r="A3" s="18" t="s">
        <v>101</v>
      </c>
      <c r="B3" s="19" t="s">
        <v>102</v>
      </c>
    </row>
    <row r="4" spans="1:2" x14ac:dyDescent="0.2">
      <c r="A4" s="18" t="s">
        <v>103</v>
      </c>
      <c r="B4" s="20">
        <v>1</v>
      </c>
    </row>
    <row r="5" spans="1:2" x14ac:dyDescent="0.2">
      <c r="A5" s="18" t="s">
        <v>104</v>
      </c>
      <c r="B5" s="20">
        <v>2025</v>
      </c>
    </row>
    <row r="6" spans="1:2" x14ac:dyDescent="0.2">
      <c r="A6" s="18"/>
    </row>
    <row r="7" spans="1:2" ht="17.399999999999999" x14ac:dyDescent="0.3">
      <c r="A7" s="21" t="s">
        <v>105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18"/>
  <sheetViews>
    <sheetView workbookViewId="0">
      <selection activeCell="C10" sqref="C10"/>
    </sheetView>
  </sheetViews>
  <sheetFormatPr defaultRowHeight="12.6" x14ac:dyDescent="0.2"/>
  <cols>
    <col min="1" max="1" width="13.7265625" bestFit="1" customWidth="1"/>
    <col min="2" max="2" width="10.453125" bestFit="1" customWidth="1"/>
    <col min="3" max="3" width="138.26953125" bestFit="1" customWidth="1"/>
  </cols>
  <sheetData>
    <row r="1" spans="1:3" x14ac:dyDescent="0.2">
      <c r="A1" s="31" t="s">
        <v>106</v>
      </c>
      <c r="B1" s="31" t="s">
        <v>107</v>
      </c>
      <c r="C1" s="31" t="s">
        <v>108</v>
      </c>
    </row>
    <row r="2" spans="1:3" x14ac:dyDescent="0.2">
      <c r="A2" s="30">
        <v>1</v>
      </c>
      <c r="B2" s="32">
        <v>44196</v>
      </c>
      <c r="C2" s="18" t="s">
        <v>109</v>
      </c>
    </row>
    <row r="3" spans="1:3" x14ac:dyDescent="0.2">
      <c r="A3" s="30"/>
      <c r="B3" s="32"/>
      <c r="C3" s="18"/>
    </row>
    <row r="4" spans="1:3" x14ac:dyDescent="0.2">
      <c r="A4" s="30"/>
      <c r="B4" s="32"/>
      <c r="C4" s="18"/>
    </row>
    <row r="5" spans="1:3" x14ac:dyDescent="0.2">
      <c r="A5" s="30"/>
      <c r="B5" s="32"/>
      <c r="C5" s="18"/>
    </row>
    <row r="6" spans="1:3" x14ac:dyDescent="0.2">
      <c r="A6" s="30"/>
      <c r="B6" s="32"/>
      <c r="C6" s="18"/>
    </row>
    <row r="7" spans="1:3" x14ac:dyDescent="0.2">
      <c r="A7" s="30"/>
      <c r="B7" s="32"/>
      <c r="C7" s="18"/>
    </row>
    <row r="8" spans="1:3" x14ac:dyDescent="0.2">
      <c r="A8" s="30"/>
      <c r="B8" s="32"/>
      <c r="C8" s="18"/>
    </row>
    <row r="9" spans="1:3" x14ac:dyDescent="0.2">
      <c r="A9" s="30"/>
      <c r="B9" s="32"/>
      <c r="C9" s="18"/>
    </row>
    <row r="10" spans="1:3" x14ac:dyDescent="0.2">
      <c r="A10" s="30"/>
      <c r="B10" s="32"/>
      <c r="C10" s="18"/>
    </row>
    <row r="11" spans="1:3" x14ac:dyDescent="0.2">
      <c r="A11" s="30"/>
      <c r="B11" s="32"/>
      <c r="C11" s="18"/>
    </row>
    <row r="12" spans="1:3" x14ac:dyDescent="0.2">
      <c r="A12" s="30"/>
      <c r="B12" s="32"/>
      <c r="C12" s="18"/>
    </row>
    <row r="13" spans="1:3" x14ac:dyDescent="0.2">
      <c r="A13" s="34"/>
      <c r="B13" s="32"/>
    </row>
    <row r="14" spans="1:3" x14ac:dyDescent="0.2">
      <c r="A14" s="34"/>
      <c r="B14" s="32"/>
      <c r="C14" s="18"/>
    </row>
    <row r="15" spans="1:3" x14ac:dyDescent="0.2">
      <c r="A15" s="34"/>
      <c r="B15" s="32"/>
    </row>
    <row r="16" spans="1:3" x14ac:dyDescent="0.2">
      <c r="A16" s="34"/>
      <c r="B16" s="32"/>
    </row>
    <row r="17" spans="1:2" x14ac:dyDescent="0.2">
      <c r="A17" s="34"/>
      <c r="B17" s="32"/>
    </row>
    <row r="18" spans="1:2" x14ac:dyDescent="0.2">
      <c r="A18" s="34"/>
      <c r="B18" s="3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a0a26ad-673a-4fec-bfcd-9999ec2c4634" xsi:nil="true"/>
    <lcf76f155ced4ddcb4097134ff3c332f xmlns="cdf8d4ea-74c8-4be1-aeb0-bca783ecfdd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BFE1E5DBE841746A567AE383E943A2F" ma:contentTypeVersion="12" ma:contentTypeDescription="Create a new document." ma:contentTypeScope="" ma:versionID="6c3832be0ca07ede92a3520d9f633971">
  <xsd:schema xmlns:xsd="http://www.w3.org/2001/XMLSchema" xmlns:xs="http://www.w3.org/2001/XMLSchema" xmlns:p="http://schemas.microsoft.com/office/2006/metadata/properties" xmlns:ns2="cdf8d4ea-74c8-4be1-aeb0-bca783ecfdd7" xmlns:ns3="3a0a26ad-673a-4fec-bfcd-9999ec2c4634" targetNamespace="http://schemas.microsoft.com/office/2006/metadata/properties" ma:root="true" ma:fieldsID="129d54ea3f8b867fbc39bdddc57043aa" ns2:_="" ns3:_="">
    <xsd:import namespace="cdf8d4ea-74c8-4be1-aeb0-bca783ecfdd7"/>
    <xsd:import namespace="3a0a26ad-673a-4fec-bfcd-9999ec2c46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8d4ea-74c8-4be1-aeb0-bca783ecf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0a26ad-673a-4fec-bfcd-9999ec2c46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171b91f-4deb-4079-b98d-5c591e388aa8}" ma:internalName="TaxCatchAll" ma:showField="CatchAllData" ma:web="3a0a26ad-673a-4fec-bfcd-9999ec2c46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6FB63D-657E-4593-84F4-D666EC9A4660}">
  <ds:schemaRefs>
    <ds:schemaRef ds:uri="http://schemas.microsoft.com/sharepoint/v3/contenttype/forms"/>
  </ds:schemaRefs>
</ds:datastoreItem>
</file>

<file path=customXml/itemProps2.xml><?xml version="1.0" encoding="utf-8"?>
<ds:datastoreItem xmlns:ds="http://schemas.openxmlformats.org/officeDocument/2006/customXml" ds:itemID="{7006D635-52B5-4157-ADC2-9CE2AA1D2747}">
  <ds:schemaRefs>
    <ds:schemaRef ds:uri="http://schemas.microsoft.com/office/2006/documentManagement/types"/>
    <ds:schemaRef ds:uri="cdf8d4ea-74c8-4be1-aeb0-bca783ecfdd7"/>
    <ds:schemaRef ds:uri="http://purl.org/dc/terms/"/>
    <ds:schemaRef ds:uri="http://www.w3.org/XML/1998/namespace"/>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3a0a26ad-673a-4fec-bfcd-9999ec2c4634"/>
  </ds:schemaRefs>
</ds:datastoreItem>
</file>

<file path=customXml/itemProps3.xml><?xml version="1.0" encoding="utf-8"?>
<ds:datastoreItem xmlns:ds="http://schemas.openxmlformats.org/officeDocument/2006/customXml" ds:itemID="{9BAFE3C6-2433-4410-988E-6E2CED441C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f8d4ea-74c8-4be1-aeb0-bca783ecfdd7"/>
    <ds:schemaRef ds:uri="3a0a26ad-673a-4fec-bfcd-9999ec2c4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Eligible Measures List</vt:lpstr>
      <vt:lpstr>Accessibility Disclaimer</vt:lpstr>
      <vt:lpstr>Version Control</vt:lpstr>
      <vt:lpstr>Revision History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Kehn Cyrus Saplagio</cp:lastModifiedBy>
  <cp:revision/>
  <cp:lastPrinted>2024-12-18T19:56:54Z</cp:lastPrinted>
  <dcterms:created xsi:type="dcterms:W3CDTF">2006-11-22T16:30:17Z</dcterms:created>
  <dcterms:modified xsi:type="dcterms:W3CDTF">2024-12-18T19:56:57Z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0x0101002BFE1E5DBE841746A567AE383E943A2F</vt:lpwstr>
  </property>
  <property fmtid="{D5CDD505-2E9C-101B-9397-08002B2CF9AE}" pid="3" name="MediaServiceImageTags">
    <vt:lpwstr/>
  </property>
</Properties>
</file>