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61C27C3E-A8CD-4382-AFCC-1DA6EAF6E7C8}" xr6:coauthVersionLast="47" xr6:coauthVersionMax="47" xr10:uidLastSave="{0EAC6C3D-FDAB-4AE2-9DD9-18BF1DC23053}"/>
  <workbookProtection workbookAlgorithmName="SHA-512" workbookHashValue="9LogqCxRdFi/LFC5T1LLZnnBVeiGpl0/PijXzbwZNzkXKeHhhFfRFKh5sj09RqzTormzZCnBgdQr7H4bClonaw==" workbookSaltValue="nKoZuVYTVs2nmow8Uc66kQ==" workbookSpinCount="100000" lockStructure="1"/>
  <bookViews>
    <workbookView xWindow="-108" yWindow="-108" windowWidth="23256" windowHeight="12576" tabRatio="500" xr2:uid="{00000000-000D-0000-FFFF-FFFF00000000}"/>
  </bookViews>
  <sheets>
    <sheet name="Motor Eligible Measures List" sheetId="1" r:id="rId1"/>
    <sheet name="Accessibility Disclaimer" sheetId="4" r:id="rId2"/>
    <sheet name="Version Control" sheetId="2" state="hidden" r:id="rId3"/>
    <sheet name="Revision History" sheetId="3" state="hidden" r:id="rId4"/>
  </sheets>
  <definedNames>
    <definedName name="_xlnm.Print_Area" localSheetId="0">'Motor Eligible Measures List'!$A$1:$R$107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57" i="1" l="1"/>
  <c r="F71" i="1"/>
  <c r="J74" i="1" s="1"/>
  <c r="J93" i="1" s="1"/>
  <c r="G71" i="1"/>
  <c r="H71" i="1"/>
  <c r="I71" i="1"/>
  <c r="J71" i="1"/>
  <c r="J82" i="1"/>
  <c r="J95" i="1" s="1"/>
  <c r="D71" i="1"/>
  <c r="J97" i="1" l="1"/>
</calcChain>
</file>

<file path=xl/sharedStrings.xml><?xml version="1.0" encoding="utf-8"?>
<sst xmlns="http://schemas.openxmlformats.org/spreadsheetml/2006/main" count="211" uniqueCount="91">
  <si>
    <t>Prescriptive worksheets are no longer required to submit Retrofit incentive applications. This is an optional worksheet, made available to assist Retrofit applicants with calculating incentives</t>
  </si>
  <si>
    <r>
      <t>Motors must operate a minimum of 2,000 hours per year to be eligible for Participant Incentives. Only 3-phase motors meeting or exceeding the Efficiency Levels of the Nameplate NEMA Full Load Nominal Efficiency</t>
    </r>
    <r>
      <rPr>
        <sz val="10"/>
        <color rgb="FFFF0000"/>
        <rFont val="Arial"/>
        <family val="2"/>
      </rPr>
      <t xml:space="preserve"> </t>
    </r>
    <r>
      <rPr>
        <sz val="10"/>
        <rFont val="Arial"/>
        <family val="2"/>
      </rPr>
      <t xml:space="preserve">are eligible. The Assumed Base Case is based on Energy NEMA MG-1-2014 Table 12-12
</t>
    </r>
    <r>
      <rPr>
        <b/>
        <sz val="10"/>
        <rFont val="Arial"/>
        <family val="2"/>
      </rPr>
      <t>INSTRUCTIONS:</t>
    </r>
    <r>
      <rPr>
        <sz val="10"/>
        <rFont val="Arial"/>
        <family val="2"/>
      </rPr>
      <t xml:space="preserve">
In order to calculate the Participant Incentive amount, enter the number of motors to be installed in the 'Quantity' row.  Based on the type (ODP/TEFC), size (HP), speed (RPM), and efficiency of the motor, determine the Participant Incentive per motor and enter this amount in the 'Participant Incentive ($/Motor)' row.  The 'Total Participant Incentive' row will automatically populate based on this information.  The 'Required Information' must also be completed for each unit. The sum of the 'Total Participant Incentive' amounts will be automatically populated in the 'TOTAL PARTICIPANT INCENTIVE REQUESTED' field at the bottom of the worksheet.   For more than five motor types, please use an additional copy of this worksheet.
It is required that you provide manufacturer technical specification sheets demonstrating that the equipment meets the program requirements including the applicable NEMA rated efficiency.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r>
      <rPr>
        <b/>
        <sz val="10"/>
        <rFont val="Arial"/>
        <family val="2"/>
      </rPr>
      <t xml:space="preserve">
</t>
    </r>
  </si>
  <si>
    <t>OPEN DRIP-PROOF (ODP) MOTORS</t>
  </si>
  <si>
    <t>Motor Size (HP)</t>
  </si>
  <si>
    <t>Assumed Base Case / Nameplate NEMA Full Load Minimum Nominal Efficiency</t>
  </si>
  <si>
    <t>Participant Incentive  ($/Motor)</t>
  </si>
  <si>
    <t>Speed: 1200 RPM (6 Poles)</t>
  </si>
  <si>
    <t>Speed: 1800 RPM (4 Poles)</t>
  </si>
  <si>
    <t>Speed: 3600 RPM (2 Poles)</t>
  </si>
  <si>
    <t>0.825 / 0.835</t>
  </si>
  <si>
    <t>0.855 / 0.865</t>
  </si>
  <si>
    <t>0.77 / 0.78</t>
  </si>
  <si>
    <t>0.865 / 0.875</t>
  </si>
  <si>
    <t>0.84 / 0.85</t>
  </si>
  <si>
    <t>0.875 / 0.885</t>
  </si>
  <si>
    <t>0.885 / 0.895</t>
  </si>
  <si>
    <t>0.895 / 0.905</t>
  </si>
  <si>
    <t>0.902 / 0.912</t>
  </si>
  <si>
    <t>0.91 / 0.92</t>
  </si>
  <si>
    <t>0.917 / 0.927</t>
  </si>
  <si>
    <t>0.93 / 0.94</t>
  </si>
  <si>
    <t>0.924 / 0.934</t>
  </si>
  <si>
    <t>0.936 / 0.946</t>
  </si>
  <si>
    <t>0.941 / 0.951</t>
  </si>
  <si>
    <t>0.945 / 0.955</t>
  </si>
  <si>
    <t>0.95 / 0.96</t>
  </si>
  <si>
    <t>0.954 / 0.964</t>
  </si>
  <si>
    <t>0.958 / 0.968</t>
  </si>
  <si>
    <t xml:space="preserve"> TOTALLY ENCLOSED FAN-COOLED (TEFC) MOTORS</t>
  </si>
  <si>
    <t>0.962 / 0.972</t>
  </si>
  <si>
    <t>Required Information</t>
  </si>
  <si>
    <t>Example</t>
  </si>
  <si>
    <t>#1</t>
  </si>
  <si>
    <t>#2</t>
  </si>
  <si>
    <t>#3</t>
  </si>
  <si>
    <t>#4</t>
  </si>
  <si>
    <t>#5</t>
  </si>
  <si>
    <t>Reason: “N”=New or “F”=Failed</t>
  </si>
  <si>
    <t>N</t>
  </si>
  <si>
    <t>Location: Building and Room</t>
  </si>
  <si>
    <t>North Pump</t>
  </si>
  <si>
    <t>Function: Fan, Pump, Process, Other</t>
  </si>
  <si>
    <t>Pump</t>
  </si>
  <si>
    <t>Manufacturer</t>
  </si>
  <si>
    <t>ABC</t>
  </si>
  <si>
    <t>Model Number</t>
  </si>
  <si>
    <t>GH553</t>
  </si>
  <si>
    <t>“ODP” or “TEFC”</t>
  </si>
  <si>
    <t>TEFC</t>
  </si>
  <si>
    <t>Size in Horsepower</t>
  </si>
  <si>
    <t>Speed in RPM</t>
  </si>
  <si>
    <t/>
  </si>
  <si>
    <t>Nameplate NEMA Full Load Nominal Efficiency</t>
  </si>
  <si>
    <t>Annual Run Hours (actual)</t>
  </si>
  <si>
    <t>Quantity</t>
  </si>
  <si>
    <t xml:space="preserve">Participant Incentive ($/Motor)  </t>
  </si>
  <si>
    <t>Total Participant Incentive</t>
  </si>
  <si>
    <r>
      <t>Note:</t>
    </r>
    <r>
      <rPr>
        <sz val="8"/>
        <rFont val="Arial"/>
        <family val="2"/>
      </rPr>
      <t xml:space="preserve"> The Eligible Measures Lists and Eligible Measures Worksheets are based on assumptions and are subject to change and the incentive amounts do not include HST or other applicable taxes.</t>
    </r>
  </si>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</sst>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164" formatCode="_(&quot;$&quot;* #,##0.00_);_(&quot;$&quot;* \(#,##0.00\);_(&quot;$&quot;* &quot;-&quot;??_);_(@_)"/>
    <numFmt numFmtId="165" formatCode="_(* #,##0.00_);_(* \(#,##0.00\);_(* &quot;-&quot;??_);_(@_)"/>
    <numFmt numFmtId="166" formatCode="&quot;$&quot;#,##0"/>
    <numFmt numFmtId="167" formatCode="&quot;$&quot;#,##0.00"/>
    <numFmt numFmtId="168" formatCode="0.0%"/>
    <numFmt numFmtId="169" formatCode="0.0"/>
    <numFmt numFmtId="170" formatCode="0.0_);\(0.0\)"/>
    <numFmt numFmtId="171" formatCode="_-&quot;$&quot;* #,##0_-;\-&quot;$&quot;* #,##0_-;_-&quot;$&quot;* &quot;-&quot;??_-;_-@_-"/>
  </numFmts>
  <fonts count="22" x14ac:knownFonts="1">
    <font>
      <sz val="10"/>
      <name val="Verdana"/>
    </font>
    <font>
      <sz val="8"/>
      <name val="Verdana"/>
      <family val="2"/>
    </font>
    <font>
      <sz val="8"/>
      <name val="Arial"/>
      <family val="2"/>
    </font>
    <font>
      <b/>
      <sz val="9"/>
      <name val="Arial"/>
      <family val="2"/>
    </font>
    <font>
      <b/>
      <sz val="8"/>
      <name val="Arial"/>
      <family val="2"/>
    </font>
    <font>
      <sz val="9"/>
      <name val="Arial"/>
      <family val="2"/>
    </font>
    <font>
      <b/>
      <sz val="10"/>
      <name val="Arial"/>
      <family val="2"/>
    </font>
    <font>
      <b/>
      <sz val="10"/>
      <name val="Verdana"/>
      <family val="2"/>
    </font>
    <fon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5"/>
      <color theme="0" tint="-0.34998626667073579"/>
      <name val="Helvetica"/>
    </font>
    <font>
      <sz val="10"/>
      <color rgb="FFFF0000"/>
      <name val="Arial"/>
      <family val="2"/>
    </font>
    <font>
      <u/>
      <sz val="10"/>
      <color theme="10"/>
      <name val="Verdana"/>
      <family val="2"/>
    </font>
    <font>
      <u/>
      <sz val="10"/>
      <name val="Arial"/>
      <family val="2"/>
    </font>
    <font>
      <u/>
      <sz val="10"/>
      <color rgb="FF2E813E"/>
      <name val="Arial"/>
      <family val="2"/>
    </font>
    <font>
      <b/>
      <sz val="12"/>
      <name val="Arial"/>
      <family val="2"/>
    </font>
    <font>
      <sz val="10"/>
      <name val="Verdana"/>
      <family val="2"/>
    </font>
    <font>
      <b/>
      <sz val="9"/>
      <name val="Verdana"/>
      <family val="2"/>
    </font>
    <font>
      <sz val="16"/>
      <color theme="0" tint="-0.34998626667073579"/>
      <name val="Helvetica"/>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6">
    <xf numFmtId="0" fontId="0" fillId="0" borderId="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15" fillId="0" borderId="0" applyNumberFormat="0" applyFill="0" applyBorder="0" applyAlignment="0" applyProtection="0"/>
    <xf numFmtId="44" fontId="19" fillId="0" borderId="0" applyFont="0" applyFill="0" applyBorder="0" applyAlignment="0" applyProtection="0"/>
  </cellStyleXfs>
  <cellXfs count="125">
    <xf numFmtId="0" fontId="0" fillId="0" borderId="0" xfId="0"/>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0" fillId="0" borderId="0" xfId="0" applyAlignment="1">
      <alignmen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2" fillId="0" borderId="0" xfId="0" applyFont="1" applyAlignment="1">
      <alignment horizontal="center" vertical="center" wrapText="1"/>
    </xf>
    <xf numFmtId="10"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7" fontId="6" fillId="0" borderId="6" xfId="0" applyNumberFormat="1" applyFont="1" applyBorder="1" applyAlignment="1">
      <alignment horizontal="center" vertical="center" wrapText="1"/>
    </xf>
    <xf numFmtId="167" fontId="6" fillId="0" borderId="10" xfId="0" applyNumberFormat="1"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wrapText="1"/>
    </xf>
    <xf numFmtId="6"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7" fillId="0" borderId="0" xfId="0" applyFont="1" applyAlignment="1">
      <alignment horizontal="right" vertical="center" wrapText="1"/>
    </xf>
    <xf numFmtId="168" fontId="5" fillId="0" borderId="0" xfId="0" applyNumberFormat="1" applyFont="1" applyAlignment="1">
      <alignment horizontal="center" vertical="center" wrapText="1"/>
    </xf>
    <xf numFmtId="0" fontId="11" fillId="0" borderId="0" xfId="0" applyFont="1"/>
    <xf numFmtId="0" fontId="10" fillId="0" borderId="0" xfId="0" applyFont="1"/>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0" borderId="1" xfId="0" applyFont="1" applyBorder="1" applyAlignment="1">
      <alignment horizontal="center" vertical="center" wrapText="1"/>
    </xf>
    <xf numFmtId="0" fontId="10" fillId="3" borderId="0" xfId="1" applyFill="1"/>
    <xf numFmtId="0" fontId="10" fillId="0" borderId="0" xfId="1"/>
    <xf numFmtId="15" fontId="10" fillId="0" borderId="0" xfId="1" applyNumberFormat="1"/>
    <xf numFmtId="170" fontId="10" fillId="3" borderId="0" xfId="0" applyNumberFormat="1" applyFont="1" applyFill="1"/>
    <xf numFmtId="169" fontId="10" fillId="3" borderId="0" xfId="0" applyNumberFormat="1" applyFont="1" applyFill="1"/>
    <xf numFmtId="1" fontId="10" fillId="3" borderId="0" xfId="0" applyNumberFormat="1" applyFont="1" applyFill="1"/>
    <xf numFmtId="0" fontId="3" fillId="0" borderId="10" xfId="0" applyFont="1" applyBorder="1" applyAlignment="1">
      <alignment horizontal="center" vertical="center" wrapText="1"/>
    </xf>
    <xf numFmtId="0" fontId="5" fillId="0" borderId="0" xfId="0" applyFont="1" applyAlignment="1">
      <alignment horizontal="center" vertical="center" wrapText="1"/>
    </xf>
    <xf numFmtId="10" fontId="5" fillId="0" borderId="0" xfId="0" quotePrefix="1" applyNumberFormat="1" applyFont="1" applyAlignment="1">
      <alignment horizontal="center" vertical="center" wrapText="1"/>
    </xf>
    <xf numFmtId="168" fontId="5" fillId="0" borderId="0" xfId="0" quotePrefix="1" applyNumberFormat="1" applyFont="1" applyAlignment="1">
      <alignment horizontal="center" vertical="center" wrapText="1"/>
    </xf>
    <xf numFmtId="166" fontId="5" fillId="0" borderId="0" xfId="0" applyNumberFormat="1" applyFont="1" applyAlignment="1">
      <alignment horizontal="center" vertical="center" wrapText="1"/>
    </xf>
    <xf numFmtId="169" fontId="10" fillId="0" borderId="0" xfId="1" applyNumberFormat="1"/>
    <xf numFmtId="0" fontId="5" fillId="0" borderId="1" xfId="0" quotePrefix="1"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16" fillId="0" borderId="0" xfId="4" applyFont="1"/>
    <xf numFmtId="0" fontId="6" fillId="0" borderId="0" xfId="1"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8" fillId="0" borderId="0" xfId="1" applyFont="1" applyAlignment="1">
      <alignment horizontal="left" vertical="center"/>
    </xf>
    <xf numFmtId="0" fontId="6" fillId="0" borderId="0" xfId="1" applyFont="1" applyAlignment="1">
      <alignment vertical="center"/>
    </xf>
    <xf numFmtId="0" fontId="7" fillId="0" borderId="0" xfId="0" applyFont="1" applyAlignment="1">
      <alignment vertical="center"/>
    </xf>
    <xf numFmtId="164" fontId="6" fillId="0" borderId="23" xfId="2" applyFont="1" applyFill="1" applyBorder="1" applyAlignment="1" applyProtection="1">
      <alignment horizontal="center" vertical="center"/>
    </xf>
    <xf numFmtId="0" fontId="7" fillId="0" borderId="0" xfId="0" applyFont="1"/>
    <xf numFmtId="0" fontId="20" fillId="0" borderId="0" xfId="1" applyFont="1" applyAlignment="1">
      <alignment vertical="center"/>
    </xf>
    <xf numFmtId="171" fontId="10" fillId="0" borderId="24" xfId="5" applyNumberFormat="1" applyFont="1" applyBorder="1" applyAlignment="1" applyProtection="1">
      <alignment vertical="center"/>
      <protection locked="0"/>
    </xf>
    <xf numFmtId="171" fontId="10" fillId="0" borderId="25" xfId="5" applyNumberFormat="1" applyFont="1" applyBorder="1" applyAlignment="1" applyProtection="1">
      <alignment vertical="center"/>
      <protection locked="0"/>
    </xf>
    <xf numFmtId="171" fontId="10" fillId="0" borderId="26" xfId="5" applyNumberFormat="1" applyFont="1" applyBorder="1" applyAlignment="1" applyProtection="1">
      <alignment vertical="center"/>
      <protection locked="0"/>
    </xf>
    <xf numFmtId="171" fontId="7" fillId="0" borderId="1" xfId="5" applyNumberFormat="1" applyFont="1" applyBorder="1" applyAlignment="1" applyProtection="1">
      <alignment vertical="center"/>
    </xf>
    <xf numFmtId="44" fontId="5" fillId="0" borderId="7" xfId="5" applyFont="1" applyFill="1" applyBorder="1" applyAlignment="1" applyProtection="1">
      <alignment vertical="center" wrapText="1"/>
    </xf>
    <xf numFmtId="168" fontId="5" fillId="0" borderId="7" xfId="1" applyNumberFormat="1" applyFont="1" applyBorder="1" applyAlignment="1">
      <alignment horizontal="center" vertical="center" wrapText="1"/>
    </xf>
    <xf numFmtId="168" fontId="5" fillId="0" borderId="8" xfId="1" applyNumberFormat="1" applyFont="1" applyBorder="1" applyAlignment="1">
      <alignment horizontal="center" vertical="center" wrapText="1"/>
    </xf>
    <xf numFmtId="44" fontId="5" fillId="0" borderId="8" xfId="5" applyFont="1" applyFill="1" applyBorder="1" applyAlignment="1" applyProtection="1">
      <alignment vertical="center" wrapText="1"/>
    </xf>
    <xf numFmtId="44" fontId="5" fillId="0" borderId="3" xfId="5" applyFont="1" applyFill="1" applyBorder="1" applyAlignment="1" applyProtection="1">
      <alignment vertical="center" wrapText="1"/>
    </xf>
    <xf numFmtId="44" fontId="5" fillId="0" borderId="9" xfId="5" applyFont="1" applyFill="1" applyBorder="1" applyAlignment="1" applyProtection="1">
      <alignment vertical="center" wrapText="1"/>
    </xf>
    <xf numFmtId="44" fontId="5" fillId="0" borderId="3" xfId="0" quotePrefix="1" applyNumberFormat="1" applyFont="1" applyBorder="1" applyAlignment="1">
      <alignment horizontal="center" vertical="center" wrapText="1"/>
    </xf>
    <xf numFmtId="44" fontId="5" fillId="0" borderId="9" xfId="0" quotePrefix="1" applyNumberFormat="1" applyFont="1" applyBorder="1" applyAlignment="1">
      <alignment horizontal="center" vertical="center" wrapText="1"/>
    </xf>
    <xf numFmtId="44" fontId="5" fillId="0" borderId="8" xfId="0" quotePrefix="1" applyNumberFormat="1" applyFont="1" applyBorder="1" applyAlignment="1">
      <alignment horizontal="center" vertical="center" wrapText="1"/>
    </xf>
    <xf numFmtId="44" fontId="5" fillId="0" borderId="3" xfId="0" applyNumberFormat="1" applyFont="1" applyBorder="1" applyAlignment="1">
      <alignment horizontal="center" vertical="center" wrapText="1"/>
    </xf>
    <xf numFmtId="44" fontId="5" fillId="0" borderId="8" xfId="0" applyNumberFormat="1" applyFont="1" applyBorder="1" applyAlignment="1">
      <alignment horizontal="center" vertical="center" wrapText="1"/>
    </xf>
    <xf numFmtId="44" fontId="5" fillId="0" borderId="13" xfId="0" quotePrefix="1" applyNumberFormat="1" applyFont="1" applyBorder="1" applyAlignment="1">
      <alignment horizontal="center" vertical="center" wrapText="1"/>
    </xf>
    <xf numFmtId="44" fontId="5" fillId="0" borderId="7" xfId="0" quotePrefix="1" applyNumberFormat="1" applyFont="1" applyBorder="1" applyAlignment="1">
      <alignment horizontal="center" vertical="center" wrapText="1"/>
    </xf>
    <xf numFmtId="168" fontId="5" fillId="0" borderId="2" xfId="1" applyNumberFormat="1" applyFont="1" applyBorder="1" applyAlignment="1">
      <alignment horizontal="center" vertical="center" wrapText="1"/>
    </xf>
    <xf numFmtId="168" fontId="5" fillId="0" borderId="3" xfId="1" applyNumberFormat="1" applyFont="1" applyBorder="1" applyAlignment="1">
      <alignment horizontal="center" vertical="center" wrapText="1"/>
    </xf>
    <xf numFmtId="168" fontId="5" fillId="0" borderId="9" xfId="1" applyNumberFormat="1" applyFont="1" applyBorder="1" applyAlignment="1">
      <alignment horizontal="center" vertical="center" wrapText="1"/>
    </xf>
    <xf numFmtId="168" fontId="5" fillId="0" borderId="0" xfId="1" applyNumberFormat="1" applyFont="1" applyAlignment="1">
      <alignment horizontal="center" vertical="center" wrapText="1"/>
    </xf>
    <xf numFmtId="168" fontId="5" fillId="0" borderId="4" xfId="1" applyNumberFormat="1" applyFont="1" applyBorder="1" applyAlignment="1">
      <alignment horizontal="center" vertical="center" wrapText="1"/>
    </xf>
    <xf numFmtId="44" fontId="5" fillId="0" borderId="9" xfId="0" applyNumberFormat="1" applyFont="1" applyBorder="1" applyAlignment="1">
      <alignment horizontal="center" vertical="center" wrapText="1"/>
    </xf>
    <xf numFmtId="168" fontId="5" fillId="0" borderId="5" xfId="1"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166" fontId="3" fillId="2" borderId="6"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0" xfId="0" applyFont="1" applyAlignment="1">
      <alignment horizontal="right" vertical="center"/>
    </xf>
    <xf numFmtId="0" fontId="8" fillId="0" borderId="11" xfId="0" applyFont="1" applyBorder="1" applyAlignment="1" applyProtection="1">
      <alignment horizontal="center" vertical="center"/>
      <protection locked="0"/>
    </xf>
    <xf numFmtId="0" fontId="21" fillId="0" borderId="0" xfId="0" applyFont="1" applyAlignment="1">
      <alignment horizontal="lef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13" fillId="0" borderId="5" xfId="0" applyFont="1" applyBorder="1" applyAlignment="1">
      <alignment horizontal="left" vertical="center" wrapText="1"/>
    </xf>
    <xf numFmtId="0" fontId="1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10" fontId="5" fillId="2" borderId="6"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8" fillId="0" borderId="0" xfId="1" applyFont="1" applyAlignment="1">
      <alignment horizontal="left" vertical="top" wrapText="1"/>
    </xf>
    <xf numFmtId="0" fontId="8" fillId="0" borderId="17" xfId="1" applyFont="1" applyBorder="1" applyAlignment="1">
      <alignment horizontal="left" vertical="top"/>
    </xf>
    <xf numFmtId="0" fontId="8" fillId="0" borderId="18" xfId="1" applyFont="1" applyBorder="1" applyAlignment="1">
      <alignment horizontal="left" vertical="top"/>
    </xf>
    <xf numFmtId="0" fontId="8" fillId="0" borderId="24" xfId="1" applyFont="1" applyBorder="1" applyAlignment="1">
      <alignment horizontal="left" vertical="top"/>
    </xf>
    <xf numFmtId="0" fontId="8" fillId="0" borderId="19" xfId="1" applyFont="1" applyBorder="1" applyAlignment="1">
      <alignment horizontal="left" vertical="top"/>
    </xf>
    <xf numFmtId="0" fontId="8" fillId="0" borderId="20" xfId="1" applyFont="1" applyBorder="1" applyAlignment="1">
      <alignment horizontal="left" vertical="top"/>
    </xf>
    <xf numFmtId="0" fontId="8" fillId="0" borderId="25"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0" borderId="26" xfId="1" applyFont="1" applyBorder="1" applyAlignment="1">
      <alignment horizontal="left" vertical="top"/>
    </xf>
    <xf numFmtId="0" fontId="6" fillId="0" borderId="6" xfId="1" applyFont="1" applyBorder="1" applyAlignment="1">
      <alignment horizontal="left" vertical="top"/>
    </xf>
    <xf numFmtId="0" fontId="6" fillId="0" borderId="12" xfId="1" applyFont="1" applyBorder="1" applyAlignment="1">
      <alignment horizontal="left" vertical="top"/>
    </xf>
    <xf numFmtId="0" fontId="6" fillId="0" borderId="1" xfId="1" applyFont="1" applyBorder="1" applyAlignment="1">
      <alignment horizontal="left" vertical="top"/>
    </xf>
  </cellXfs>
  <cellStyles count="6">
    <cellStyle name="Comma 2" xfId="3" xr:uid="{00000000-0005-0000-0000-000000000000}"/>
    <cellStyle name="Currency" xfId="5" builtinId="4"/>
    <cellStyle name="Currency 2" xfId="2" xr:uid="{00000000-0005-0000-0000-000002000000}"/>
    <cellStyle name="Hyperlink" xfId="4" builtinId="8"/>
    <cellStyle name="Normal" xfId="0" builtinId="0"/>
    <cellStyle name="Normal 2"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354330</xdr:colOff>
      <xdr:row>0</xdr:row>
      <xdr:rowOff>598170</xdr:rowOff>
    </xdr:to>
    <xdr:pic>
      <xdr:nvPicPr>
        <xdr:cNvPr id="1026" name="Picture 2" title="Save on Energy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1"/>
  <sheetViews>
    <sheetView showGridLines="0" tabSelected="1" view="pageBreakPreview" zoomScale="80" zoomScaleNormal="80" zoomScaleSheetLayoutView="80" workbookViewId="0">
      <selection activeCell="A3" sqref="A3:K3"/>
    </sheetView>
  </sheetViews>
  <sheetFormatPr defaultColWidth="0" defaultRowHeight="12.6" zeroHeight="1" x14ac:dyDescent="0.2"/>
  <cols>
    <col min="1" max="1" width="10.6328125" style="3" customWidth="1"/>
    <col min="2" max="8" width="12.6328125" style="3" customWidth="1"/>
    <col min="9" max="9" width="12.7265625" style="3" customWidth="1"/>
    <col min="10" max="10" width="11.6328125" style="3" customWidth="1"/>
    <col min="11" max="11" width="10.6328125" style="3" customWidth="1"/>
    <col min="12" max="12" width="2.26953125" style="3" customWidth="1"/>
    <col min="13" max="16384" width="11" style="3" hidden="1"/>
  </cols>
  <sheetData>
    <row r="1" spans="1:11" ht="52.5" customHeight="1" thickBot="1" x14ac:dyDescent="0.25">
      <c r="C1" s="107" t="s">
        <v>0</v>
      </c>
      <c r="D1" s="108"/>
      <c r="E1" s="108"/>
      <c r="F1" s="108"/>
      <c r="G1" s="108"/>
      <c r="H1" s="108"/>
      <c r="I1" s="108"/>
      <c r="J1" s="109"/>
    </row>
    <row r="2" spans="1:11" ht="16.2" customHeight="1" x14ac:dyDescent="0.2"/>
    <row r="3" spans="1:11" ht="43.5" customHeight="1" x14ac:dyDescent="0.2">
      <c r="A3" s="94" t="str">
        <f>CONCATENATE("Version ",TEXT('Version Control'!B2,"0.0")," - Retrofit Program"," - Motors Eligible Measures Worksheet - ",'Version Control'!B3," ",'Version Control'!B4,","," ",'Version Control'!B5,"")</f>
        <v>Version 1.0 - Retrofit Program - Motors Eligible Measures Worksheet - January 1, 2025</v>
      </c>
      <c r="B3" s="94"/>
      <c r="C3" s="94"/>
      <c r="D3" s="94"/>
      <c r="E3" s="94"/>
      <c r="F3" s="94"/>
      <c r="G3" s="94"/>
      <c r="H3" s="94"/>
      <c r="I3" s="94"/>
      <c r="J3" s="94"/>
      <c r="K3" s="94"/>
    </row>
    <row r="4" spans="1:11" ht="357.75" customHeight="1" thickBot="1" x14ac:dyDescent="0.25">
      <c r="A4" s="95" t="s">
        <v>1</v>
      </c>
      <c r="B4" s="95"/>
      <c r="C4" s="95"/>
      <c r="D4" s="95"/>
      <c r="E4" s="95"/>
      <c r="F4" s="96"/>
      <c r="G4" s="95"/>
      <c r="H4" s="95"/>
      <c r="I4" s="95"/>
      <c r="J4" s="95"/>
      <c r="K4" s="95"/>
    </row>
    <row r="5" spans="1:11" ht="26.25" customHeight="1" thickBot="1" x14ac:dyDescent="0.25">
      <c r="A5" s="100" t="s">
        <v>2</v>
      </c>
      <c r="B5" s="101"/>
      <c r="C5" s="101"/>
      <c r="D5" s="101"/>
      <c r="E5" s="101"/>
      <c r="F5" s="101"/>
      <c r="G5" s="101"/>
      <c r="H5" s="101"/>
      <c r="I5" s="101"/>
      <c r="J5" s="101"/>
      <c r="K5" s="102"/>
    </row>
    <row r="6" spans="1:11" ht="15" customHeight="1" thickBot="1" x14ac:dyDescent="0.25">
      <c r="A6" s="5"/>
      <c r="B6" s="4"/>
      <c r="C6" s="4"/>
      <c r="D6" s="4"/>
      <c r="E6" s="5"/>
    </row>
    <row r="7" spans="1:11" ht="60.6" thickBot="1" x14ac:dyDescent="0.25">
      <c r="B7" s="103" t="s">
        <v>3</v>
      </c>
      <c r="C7" s="30" t="s">
        <v>4</v>
      </c>
      <c r="D7" s="30" t="s">
        <v>5</v>
      </c>
      <c r="E7" s="30" t="s">
        <v>4</v>
      </c>
      <c r="F7" s="30" t="s">
        <v>5</v>
      </c>
      <c r="G7" s="30" t="s">
        <v>4</v>
      </c>
      <c r="H7" s="30" t="s">
        <v>5</v>
      </c>
      <c r="I7" s="105"/>
    </row>
    <row r="8" spans="1:11" ht="17.25" customHeight="1" thickBot="1" x14ac:dyDescent="0.25">
      <c r="B8" s="104"/>
      <c r="C8" s="86" t="s">
        <v>6</v>
      </c>
      <c r="D8" s="88"/>
      <c r="E8" s="86" t="s">
        <v>7</v>
      </c>
      <c r="F8" s="88"/>
      <c r="G8" s="86" t="s">
        <v>8</v>
      </c>
      <c r="H8" s="88"/>
      <c r="I8" s="105"/>
    </row>
    <row r="9" spans="1:11" x14ac:dyDescent="0.2">
      <c r="B9" s="6">
        <v>1</v>
      </c>
      <c r="C9" s="55" t="s">
        <v>9</v>
      </c>
      <c r="D9" s="57">
        <v>8</v>
      </c>
      <c r="E9" s="55" t="s">
        <v>10</v>
      </c>
      <c r="F9" s="57">
        <v>8</v>
      </c>
      <c r="G9" s="56" t="s">
        <v>11</v>
      </c>
      <c r="H9" s="54">
        <v>10</v>
      </c>
      <c r="I9" s="34"/>
    </row>
    <row r="10" spans="1:11" x14ac:dyDescent="0.2">
      <c r="B10" s="6">
        <v>1.5</v>
      </c>
      <c r="C10" s="55" t="s">
        <v>12</v>
      </c>
      <c r="D10" s="58">
        <v>10</v>
      </c>
      <c r="E10" s="55" t="s">
        <v>12</v>
      </c>
      <c r="F10" s="58">
        <v>10</v>
      </c>
      <c r="G10" s="68" t="s">
        <v>13</v>
      </c>
      <c r="H10" s="58">
        <v>12</v>
      </c>
      <c r="I10" s="34"/>
    </row>
    <row r="11" spans="1:11" x14ac:dyDescent="0.2">
      <c r="B11" s="6">
        <v>2</v>
      </c>
      <c r="C11" s="55" t="s">
        <v>14</v>
      </c>
      <c r="D11" s="58">
        <v>14</v>
      </c>
      <c r="E11" s="55" t="s">
        <v>12</v>
      </c>
      <c r="F11" s="58">
        <v>14</v>
      </c>
      <c r="G11" s="68" t="s">
        <v>10</v>
      </c>
      <c r="H11" s="58">
        <v>14</v>
      </c>
      <c r="I11" s="34"/>
    </row>
    <row r="12" spans="1:11" x14ac:dyDescent="0.2">
      <c r="B12" s="6">
        <v>3</v>
      </c>
      <c r="C12" s="55" t="s">
        <v>15</v>
      </c>
      <c r="D12" s="58">
        <v>20</v>
      </c>
      <c r="E12" s="55" t="s">
        <v>16</v>
      </c>
      <c r="F12" s="58">
        <v>20</v>
      </c>
      <c r="G12" s="68" t="s">
        <v>10</v>
      </c>
      <c r="H12" s="58">
        <v>22</v>
      </c>
      <c r="I12" s="34"/>
    </row>
    <row r="13" spans="1:11" ht="13.2" thickBot="1" x14ac:dyDescent="0.25">
      <c r="B13" s="7">
        <v>5</v>
      </c>
      <c r="C13" s="67" t="s">
        <v>16</v>
      </c>
      <c r="D13" s="59">
        <v>34</v>
      </c>
      <c r="E13" s="67" t="s">
        <v>16</v>
      </c>
      <c r="F13" s="59">
        <v>34</v>
      </c>
      <c r="G13" s="69" t="s">
        <v>12</v>
      </c>
      <c r="H13" s="59">
        <v>36</v>
      </c>
      <c r="I13" s="34"/>
    </row>
    <row r="14" spans="1:11" ht="12.75" customHeight="1" x14ac:dyDescent="0.2">
      <c r="B14" s="6">
        <v>7.5</v>
      </c>
      <c r="C14" s="55" t="s">
        <v>17</v>
      </c>
      <c r="D14" s="57">
        <v>50</v>
      </c>
      <c r="E14" s="55" t="s">
        <v>18</v>
      </c>
      <c r="F14" s="57">
        <v>48</v>
      </c>
      <c r="G14" s="56" t="s">
        <v>15</v>
      </c>
      <c r="H14" s="58">
        <v>52</v>
      </c>
      <c r="I14" s="34"/>
    </row>
    <row r="15" spans="1:11" x14ac:dyDescent="0.2">
      <c r="B15" s="6">
        <v>10</v>
      </c>
      <c r="C15" s="55" t="s">
        <v>19</v>
      </c>
      <c r="D15" s="58">
        <v>60</v>
      </c>
      <c r="E15" s="55" t="s">
        <v>19</v>
      </c>
      <c r="F15" s="58">
        <v>60</v>
      </c>
      <c r="G15" s="68" t="s">
        <v>16</v>
      </c>
      <c r="H15" s="58">
        <v>60</v>
      </c>
      <c r="I15" s="34"/>
    </row>
    <row r="16" spans="1:11" x14ac:dyDescent="0.2">
      <c r="B16" s="6">
        <v>15</v>
      </c>
      <c r="C16" s="55" t="s">
        <v>19</v>
      </c>
      <c r="D16" s="58">
        <v>100</v>
      </c>
      <c r="E16" s="55" t="s">
        <v>20</v>
      </c>
      <c r="F16" s="58">
        <v>100</v>
      </c>
      <c r="G16" s="68" t="s">
        <v>17</v>
      </c>
      <c r="H16" s="58">
        <v>100</v>
      </c>
      <c r="I16" s="34"/>
    </row>
    <row r="17" spans="1:16" ht="12.75" customHeight="1" x14ac:dyDescent="0.2">
      <c r="B17" s="6">
        <v>20</v>
      </c>
      <c r="C17" s="55" t="s">
        <v>21</v>
      </c>
      <c r="D17" s="58">
        <v>120</v>
      </c>
      <c r="E17" s="55" t="s">
        <v>20</v>
      </c>
      <c r="F17" s="58">
        <v>120</v>
      </c>
      <c r="G17" s="68" t="s">
        <v>18</v>
      </c>
      <c r="H17" s="58">
        <v>140</v>
      </c>
      <c r="I17" s="34"/>
    </row>
    <row r="18" spans="1:16" ht="13.2" thickBot="1" x14ac:dyDescent="0.25">
      <c r="B18" s="7">
        <v>25</v>
      </c>
      <c r="C18" s="67" t="s">
        <v>20</v>
      </c>
      <c r="D18" s="59">
        <v>160</v>
      </c>
      <c r="E18" s="67" t="s">
        <v>22</v>
      </c>
      <c r="F18" s="59">
        <v>160</v>
      </c>
      <c r="G18" s="69" t="s">
        <v>19</v>
      </c>
      <c r="H18" s="59">
        <v>160</v>
      </c>
      <c r="I18" s="34"/>
    </row>
    <row r="19" spans="1:16" ht="12.75" customHeight="1" x14ac:dyDescent="0.2">
      <c r="B19" s="6">
        <v>30</v>
      </c>
      <c r="C19" s="55" t="s">
        <v>22</v>
      </c>
      <c r="D19" s="57">
        <v>180</v>
      </c>
      <c r="E19" s="55" t="s">
        <v>23</v>
      </c>
      <c r="F19" s="57">
        <v>180</v>
      </c>
      <c r="G19" s="56" t="s">
        <v>19</v>
      </c>
      <c r="H19" s="58">
        <v>200</v>
      </c>
      <c r="I19" s="34"/>
    </row>
    <row r="20" spans="1:16" ht="12.75" customHeight="1" x14ac:dyDescent="0.2">
      <c r="B20" s="6">
        <v>40</v>
      </c>
      <c r="C20" s="55" t="s">
        <v>23</v>
      </c>
      <c r="D20" s="58">
        <v>240</v>
      </c>
      <c r="E20" s="55" t="s">
        <v>23</v>
      </c>
      <c r="F20" s="58">
        <v>240</v>
      </c>
      <c r="G20" s="68" t="s">
        <v>21</v>
      </c>
      <c r="H20" s="58">
        <v>260</v>
      </c>
      <c r="I20" s="34"/>
    </row>
    <row r="21" spans="1:16" ht="12.75" customHeight="1" x14ac:dyDescent="0.2">
      <c r="B21" s="6">
        <v>50</v>
      </c>
      <c r="C21" s="55" t="s">
        <v>23</v>
      </c>
      <c r="D21" s="58">
        <v>300</v>
      </c>
      <c r="E21" s="55" t="s">
        <v>24</v>
      </c>
      <c r="F21" s="58">
        <v>300</v>
      </c>
      <c r="G21" s="68" t="s">
        <v>20</v>
      </c>
      <c r="H21" s="58">
        <v>320</v>
      </c>
      <c r="I21" s="34"/>
    </row>
    <row r="22" spans="1:16" x14ac:dyDescent="0.2">
      <c r="B22" s="6">
        <v>60</v>
      </c>
      <c r="C22" s="55" t="s">
        <v>24</v>
      </c>
      <c r="D22" s="58">
        <v>360</v>
      </c>
      <c r="E22" s="55" t="s">
        <v>25</v>
      </c>
      <c r="F22" s="58">
        <v>360</v>
      </c>
      <c r="G22" s="68" t="s">
        <v>22</v>
      </c>
      <c r="H22" s="58">
        <v>360</v>
      </c>
      <c r="I22" s="34"/>
    </row>
    <row r="23" spans="1:16" ht="13.5" customHeight="1" thickBot="1" x14ac:dyDescent="0.25">
      <c r="B23" s="6">
        <v>75</v>
      </c>
      <c r="C23" s="55" t="s">
        <v>24</v>
      </c>
      <c r="D23" s="58">
        <v>460</v>
      </c>
      <c r="E23" s="55" t="s">
        <v>25</v>
      </c>
      <c r="F23" s="58">
        <v>440</v>
      </c>
      <c r="G23" s="68" t="s">
        <v>22</v>
      </c>
      <c r="H23" s="58">
        <v>460</v>
      </c>
      <c r="I23" s="34"/>
    </row>
    <row r="24" spans="1:16" ht="12.75" customHeight="1" x14ac:dyDescent="0.2">
      <c r="B24" s="37">
        <v>100</v>
      </c>
      <c r="C24" s="56" t="s">
        <v>25</v>
      </c>
      <c r="D24" s="57">
        <v>600</v>
      </c>
      <c r="E24" s="71" t="s">
        <v>26</v>
      </c>
      <c r="F24" s="57">
        <v>600</v>
      </c>
      <c r="G24" s="71" t="s">
        <v>22</v>
      </c>
      <c r="H24" s="57">
        <v>620</v>
      </c>
      <c r="I24" s="34"/>
    </row>
    <row r="25" spans="1:16" ht="12.75" customHeight="1" x14ac:dyDescent="0.2">
      <c r="B25" s="6">
        <v>125</v>
      </c>
      <c r="C25" s="68" t="s">
        <v>25</v>
      </c>
      <c r="D25" s="58">
        <v>740</v>
      </c>
      <c r="E25" s="70" t="s">
        <v>26</v>
      </c>
      <c r="F25" s="58">
        <v>740</v>
      </c>
      <c r="G25" s="70" t="s">
        <v>23</v>
      </c>
      <c r="H25" s="58">
        <v>760</v>
      </c>
      <c r="I25" s="34"/>
    </row>
    <row r="26" spans="1:16" ht="12.75" customHeight="1" x14ac:dyDescent="0.2">
      <c r="B26" s="6">
        <v>150</v>
      </c>
      <c r="C26" s="68" t="s">
        <v>26</v>
      </c>
      <c r="D26" s="58">
        <v>880</v>
      </c>
      <c r="E26" s="70" t="s">
        <v>27</v>
      </c>
      <c r="F26" s="58">
        <v>880</v>
      </c>
      <c r="G26" s="70" t="s">
        <v>23</v>
      </c>
      <c r="H26" s="58">
        <v>920</v>
      </c>
      <c r="I26" s="34"/>
    </row>
    <row r="27" spans="1:16" ht="13.5" customHeight="1" x14ac:dyDescent="0.2">
      <c r="B27" s="6">
        <v>200</v>
      </c>
      <c r="C27" s="68" t="s">
        <v>26</v>
      </c>
      <c r="D27" s="58">
        <v>1180</v>
      </c>
      <c r="E27" s="70" t="s">
        <v>27</v>
      </c>
      <c r="F27" s="58">
        <v>1180</v>
      </c>
      <c r="G27" s="70" t="s">
        <v>25</v>
      </c>
      <c r="H27" s="58">
        <v>1200</v>
      </c>
      <c r="I27" s="34"/>
    </row>
    <row r="28" spans="1:16" ht="13.5" customHeight="1" x14ac:dyDescent="0.2">
      <c r="B28" s="6">
        <v>250</v>
      </c>
      <c r="C28" s="68" t="s">
        <v>26</v>
      </c>
      <c r="D28" s="58">
        <v>1480</v>
      </c>
      <c r="E28" s="70" t="s">
        <v>27</v>
      </c>
      <c r="F28" s="58">
        <v>1480</v>
      </c>
      <c r="G28" s="70" t="s">
        <v>25</v>
      </c>
      <c r="H28" s="58">
        <v>1520</v>
      </c>
      <c r="I28" s="34"/>
    </row>
    <row r="29" spans="1:16" ht="13.5" customHeight="1" thickBot="1" x14ac:dyDescent="0.25">
      <c r="B29" s="7">
        <v>300</v>
      </c>
      <c r="C29" s="69" t="s">
        <v>26</v>
      </c>
      <c r="D29" s="59">
        <v>1780</v>
      </c>
      <c r="E29" s="73" t="s">
        <v>27</v>
      </c>
      <c r="F29" s="59">
        <v>1780</v>
      </c>
      <c r="G29" s="73" t="s">
        <v>26</v>
      </c>
      <c r="H29" s="59">
        <v>1820</v>
      </c>
      <c r="I29" s="34"/>
    </row>
    <row r="30" spans="1:16" ht="13.2" thickBot="1" x14ac:dyDescent="0.25">
      <c r="F30" s="31"/>
      <c r="G30" s="32"/>
      <c r="H30" s="18"/>
      <c r="I30" s="33"/>
      <c r="J30" s="34"/>
      <c r="K30" s="34"/>
      <c r="L30" s="31"/>
      <c r="M30" s="18"/>
      <c r="N30" s="18"/>
      <c r="O30" s="33"/>
      <c r="P30" s="34"/>
    </row>
    <row r="31" spans="1:16" ht="23.25" customHeight="1" thickBot="1" x14ac:dyDescent="0.25">
      <c r="A31" s="100" t="s">
        <v>28</v>
      </c>
      <c r="B31" s="101"/>
      <c r="C31" s="101"/>
      <c r="D31" s="101"/>
      <c r="E31" s="101"/>
      <c r="F31" s="101"/>
      <c r="G31" s="101"/>
      <c r="H31" s="101"/>
      <c r="I31" s="101"/>
      <c r="J31" s="102"/>
      <c r="K31" s="34"/>
      <c r="L31" s="31"/>
      <c r="M31" s="18"/>
      <c r="N31" s="18"/>
      <c r="O31" s="33"/>
      <c r="P31" s="34"/>
    </row>
    <row r="32" spans="1:16" ht="13.2" thickBot="1" x14ac:dyDescent="0.25">
      <c r="F32" s="8"/>
      <c r="G32" s="9"/>
      <c r="H32" s="9"/>
      <c r="I32" s="9"/>
      <c r="J32" s="10"/>
      <c r="K32" s="10"/>
      <c r="L32" s="8"/>
      <c r="M32" s="9"/>
      <c r="N32" s="9"/>
      <c r="O32" s="9"/>
      <c r="P32" s="10"/>
    </row>
    <row r="33" spans="2:9" ht="60.6" thickBot="1" x14ac:dyDescent="0.25">
      <c r="B33" s="103" t="s">
        <v>3</v>
      </c>
      <c r="C33" s="30" t="s">
        <v>4</v>
      </c>
      <c r="D33" s="30" t="s">
        <v>5</v>
      </c>
      <c r="E33" s="30" t="s">
        <v>4</v>
      </c>
      <c r="F33" s="30" t="s">
        <v>5</v>
      </c>
      <c r="G33" s="30" t="s">
        <v>4</v>
      </c>
      <c r="H33" s="30" t="s">
        <v>5</v>
      </c>
      <c r="I33" s="105"/>
    </row>
    <row r="34" spans="2:9" ht="17.100000000000001" customHeight="1" thickBot="1" x14ac:dyDescent="0.25">
      <c r="B34" s="104"/>
      <c r="C34" s="86" t="s">
        <v>6</v>
      </c>
      <c r="D34" s="88"/>
      <c r="E34" s="86" t="s">
        <v>7</v>
      </c>
      <c r="F34" s="88"/>
      <c r="G34" s="86" t="s">
        <v>8</v>
      </c>
      <c r="H34" s="88"/>
      <c r="I34" s="105"/>
    </row>
    <row r="35" spans="2:9" ht="12.6" customHeight="1" x14ac:dyDescent="0.2">
      <c r="B35" s="6">
        <v>1</v>
      </c>
      <c r="C35" s="55" t="s">
        <v>9</v>
      </c>
      <c r="D35" s="58">
        <v>10</v>
      </c>
      <c r="E35" s="55" t="s">
        <v>10</v>
      </c>
      <c r="F35" s="62">
        <v>10</v>
      </c>
      <c r="G35" s="56" t="s">
        <v>11</v>
      </c>
      <c r="H35" s="65">
        <v>12</v>
      </c>
      <c r="I35" s="34"/>
    </row>
    <row r="36" spans="2:9" ht="12.6" customHeight="1" x14ac:dyDescent="0.2">
      <c r="B36" s="6">
        <v>1.5</v>
      </c>
      <c r="C36" s="55" t="s">
        <v>14</v>
      </c>
      <c r="D36" s="60">
        <v>14</v>
      </c>
      <c r="E36" s="55" t="s">
        <v>12</v>
      </c>
      <c r="F36" s="60">
        <v>14</v>
      </c>
      <c r="G36" s="68" t="s">
        <v>13</v>
      </c>
      <c r="H36" s="66">
        <v>14</v>
      </c>
      <c r="I36" s="34"/>
    </row>
    <row r="37" spans="2:9" ht="12.6" customHeight="1" x14ac:dyDescent="0.2">
      <c r="B37" s="6">
        <v>2</v>
      </c>
      <c r="C37" s="55" t="s">
        <v>15</v>
      </c>
      <c r="D37" s="60">
        <v>16</v>
      </c>
      <c r="E37" s="55" t="s">
        <v>12</v>
      </c>
      <c r="F37" s="60">
        <v>18</v>
      </c>
      <c r="G37" s="68" t="s">
        <v>10</v>
      </c>
      <c r="H37" s="66">
        <v>18</v>
      </c>
      <c r="I37" s="34"/>
    </row>
    <row r="38" spans="2:9" ht="12.6" customHeight="1" x14ac:dyDescent="0.2">
      <c r="B38" s="6">
        <v>3</v>
      </c>
      <c r="C38" s="55" t="s">
        <v>16</v>
      </c>
      <c r="D38" s="60">
        <v>24</v>
      </c>
      <c r="E38" s="55" t="s">
        <v>16</v>
      </c>
      <c r="F38" s="60">
        <v>24</v>
      </c>
      <c r="G38" s="68" t="s">
        <v>12</v>
      </c>
      <c r="H38" s="66">
        <v>26</v>
      </c>
      <c r="I38" s="34"/>
    </row>
    <row r="39" spans="2:9" ht="12.6" customHeight="1" thickBot="1" x14ac:dyDescent="0.25">
      <c r="B39" s="7">
        <v>5</v>
      </c>
      <c r="C39" s="67" t="s">
        <v>16</v>
      </c>
      <c r="D39" s="61">
        <v>42</v>
      </c>
      <c r="E39" s="67" t="s">
        <v>16</v>
      </c>
      <c r="F39" s="61">
        <v>42</v>
      </c>
      <c r="G39" s="69" t="s">
        <v>15</v>
      </c>
      <c r="H39" s="66">
        <v>42</v>
      </c>
      <c r="I39" s="34"/>
    </row>
    <row r="40" spans="2:9" ht="12.6" customHeight="1" x14ac:dyDescent="0.2">
      <c r="B40" s="6">
        <v>7.5</v>
      </c>
      <c r="C40" s="55" t="s">
        <v>18</v>
      </c>
      <c r="D40" s="62">
        <v>60</v>
      </c>
      <c r="E40" s="55" t="s">
        <v>19</v>
      </c>
      <c r="F40" s="63">
        <v>60</v>
      </c>
      <c r="G40" s="56" t="s">
        <v>16</v>
      </c>
      <c r="H40" s="62">
        <v>60</v>
      </c>
      <c r="I40" s="34"/>
    </row>
    <row r="41" spans="2:9" ht="12.6" customHeight="1" x14ac:dyDescent="0.2">
      <c r="B41" s="6">
        <v>10</v>
      </c>
      <c r="C41" s="55" t="s">
        <v>18</v>
      </c>
      <c r="D41" s="60">
        <v>80</v>
      </c>
      <c r="E41" s="55" t="s">
        <v>19</v>
      </c>
      <c r="F41" s="63">
        <v>80</v>
      </c>
      <c r="G41" s="68" t="s">
        <v>17</v>
      </c>
      <c r="H41" s="60">
        <v>80</v>
      </c>
      <c r="I41" s="34"/>
    </row>
    <row r="42" spans="2:9" ht="12.6" customHeight="1" x14ac:dyDescent="0.2">
      <c r="B42" s="6">
        <v>15</v>
      </c>
      <c r="C42" s="55" t="s">
        <v>19</v>
      </c>
      <c r="D42" s="60">
        <v>120</v>
      </c>
      <c r="E42" s="55" t="s">
        <v>21</v>
      </c>
      <c r="F42" s="63">
        <v>120</v>
      </c>
      <c r="G42" s="68" t="s">
        <v>18</v>
      </c>
      <c r="H42" s="60">
        <v>120</v>
      </c>
      <c r="I42" s="34"/>
    </row>
    <row r="43" spans="2:9" ht="12.6" customHeight="1" x14ac:dyDescent="0.2">
      <c r="B43" s="6">
        <v>20</v>
      </c>
      <c r="C43" s="55" t="s">
        <v>19</v>
      </c>
      <c r="D43" s="60">
        <v>160</v>
      </c>
      <c r="E43" s="55" t="s">
        <v>20</v>
      </c>
      <c r="F43" s="60">
        <v>160</v>
      </c>
      <c r="G43" s="68" t="s">
        <v>18</v>
      </c>
      <c r="H43" s="63">
        <v>160</v>
      </c>
      <c r="I43" s="34"/>
    </row>
    <row r="44" spans="2:9" ht="12.6" customHeight="1" thickBot="1" x14ac:dyDescent="0.25">
      <c r="B44" s="6">
        <v>25</v>
      </c>
      <c r="C44" s="55" t="s">
        <v>20</v>
      </c>
      <c r="D44" s="63">
        <v>200</v>
      </c>
      <c r="E44" s="55" t="s">
        <v>22</v>
      </c>
      <c r="F44" s="63">
        <v>180</v>
      </c>
      <c r="G44" s="68" t="s">
        <v>19</v>
      </c>
      <c r="H44" s="60">
        <v>200</v>
      </c>
      <c r="I44" s="34"/>
    </row>
    <row r="45" spans="2:9" ht="12.6" customHeight="1" x14ac:dyDescent="0.2">
      <c r="B45" s="37">
        <v>30</v>
      </c>
      <c r="C45" s="56" t="s">
        <v>20</v>
      </c>
      <c r="D45" s="62">
        <v>240</v>
      </c>
      <c r="E45" s="56" t="s">
        <v>22</v>
      </c>
      <c r="F45" s="64">
        <v>220</v>
      </c>
      <c r="G45" s="56" t="s">
        <v>19</v>
      </c>
      <c r="H45" s="65">
        <v>240</v>
      </c>
      <c r="I45" s="34"/>
    </row>
    <row r="46" spans="2:9" ht="12.6" customHeight="1" x14ac:dyDescent="0.2">
      <c r="B46" s="6">
        <v>40</v>
      </c>
      <c r="C46" s="68" t="s">
        <v>23</v>
      </c>
      <c r="D46" s="60">
        <v>300</v>
      </c>
      <c r="E46" s="68" t="s">
        <v>23</v>
      </c>
      <c r="F46" s="60">
        <v>300</v>
      </c>
      <c r="G46" s="68" t="s">
        <v>21</v>
      </c>
      <c r="H46" s="66">
        <v>320</v>
      </c>
      <c r="I46" s="34"/>
    </row>
    <row r="47" spans="2:9" ht="12.6" customHeight="1" x14ac:dyDescent="0.2">
      <c r="B47" s="6">
        <v>50</v>
      </c>
      <c r="C47" s="68" t="s">
        <v>23</v>
      </c>
      <c r="D47" s="60">
        <v>380</v>
      </c>
      <c r="E47" s="68" t="s">
        <v>24</v>
      </c>
      <c r="F47" s="63">
        <v>380</v>
      </c>
      <c r="G47" s="68" t="s">
        <v>20</v>
      </c>
      <c r="H47" s="66">
        <v>380</v>
      </c>
      <c r="I47" s="34"/>
    </row>
    <row r="48" spans="2:9" ht="12.6" customHeight="1" x14ac:dyDescent="0.2">
      <c r="B48" s="6">
        <v>60</v>
      </c>
      <c r="C48" s="68" t="s">
        <v>24</v>
      </c>
      <c r="D48" s="60">
        <v>440</v>
      </c>
      <c r="E48" s="68" t="s">
        <v>25</v>
      </c>
      <c r="F48" s="63">
        <v>440</v>
      </c>
      <c r="G48" s="68" t="s">
        <v>22</v>
      </c>
      <c r="H48" s="66">
        <v>460</v>
      </c>
      <c r="I48" s="34"/>
    </row>
    <row r="49" spans="1:10" ht="12.6" customHeight="1" thickBot="1" x14ac:dyDescent="0.25">
      <c r="B49" s="6">
        <v>75</v>
      </c>
      <c r="C49" s="68" t="s">
        <v>24</v>
      </c>
      <c r="D49" s="60">
        <v>560</v>
      </c>
      <c r="E49" s="68" t="s">
        <v>26</v>
      </c>
      <c r="F49" s="63">
        <v>540</v>
      </c>
      <c r="G49" s="68" t="s">
        <v>22</v>
      </c>
      <c r="H49" s="66">
        <v>560</v>
      </c>
      <c r="I49" s="34"/>
    </row>
    <row r="50" spans="1:10" x14ac:dyDescent="0.2">
      <c r="B50" s="37">
        <v>100</v>
      </c>
      <c r="C50" s="56" t="s">
        <v>25</v>
      </c>
      <c r="D50" s="62">
        <v>740</v>
      </c>
      <c r="E50" s="56" t="s">
        <v>26</v>
      </c>
      <c r="F50" s="64">
        <v>740</v>
      </c>
      <c r="G50" s="71" t="s">
        <v>23</v>
      </c>
      <c r="H50" s="62">
        <v>760</v>
      </c>
      <c r="I50" s="34"/>
    </row>
    <row r="51" spans="1:10" x14ac:dyDescent="0.2">
      <c r="B51" s="6">
        <v>125</v>
      </c>
      <c r="C51" s="68" t="s">
        <v>25</v>
      </c>
      <c r="D51" s="60">
        <v>920</v>
      </c>
      <c r="E51" s="68" t="s">
        <v>26</v>
      </c>
      <c r="F51" s="63">
        <v>920</v>
      </c>
      <c r="G51" s="70" t="s">
        <v>25</v>
      </c>
      <c r="H51" s="60">
        <v>920</v>
      </c>
      <c r="I51" s="34"/>
    </row>
    <row r="52" spans="1:10" x14ac:dyDescent="0.2">
      <c r="B52" s="6">
        <v>150</v>
      </c>
      <c r="C52" s="68" t="s">
        <v>27</v>
      </c>
      <c r="D52" s="63">
        <v>1080</v>
      </c>
      <c r="E52" s="68" t="s">
        <v>27</v>
      </c>
      <c r="F52" s="63">
        <v>1080</v>
      </c>
      <c r="G52" s="70" t="s">
        <v>25</v>
      </c>
      <c r="H52" s="60">
        <v>1100</v>
      </c>
      <c r="I52" s="34"/>
    </row>
    <row r="53" spans="1:10" x14ac:dyDescent="0.2">
      <c r="B53" s="6">
        <v>200</v>
      </c>
      <c r="C53" s="68" t="s">
        <v>27</v>
      </c>
      <c r="D53" s="63">
        <v>1460</v>
      </c>
      <c r="E53" s="68" t="s">
        <v>29</v>
      </c>
      <c r="F53" s="63">
        <v>1440</v>
      </c>
      <c r="G53" s="70" t="s">
        <v>26</v>
      </c>
      <c r="H53" s="60">
        <v>1460</v>
      </c>
      <c r="I53" s="34"/>
    </row>
    <row r="54" spans="1:10" x14ac:dyDescent="0.2">
      <c r="B54" s="6">
        <v>250</v>
      </c>
      <c r="C54" s="68" t="s">
        <v>27</v>
      </c>
      <c r="D54" s="63">
        <v>1840</v>
      </c>
      <c r="E54" s="68" t="s">
        <v>29</v>
      </c>
      <c r="F54" s="63">
        <v>1800</v>
      </c>
      <c r="G54" s="70" t="s">
        <v>27</v>
      </c>
      <c r="H54" s="60">
        <v>1840</v>
      </c>
      <c r="I54" s="34"/>
    </row>
    <row r="55" spans="1:10" ht="13.2" thickBot="1" x14ac:dyDescent="0.25">
      <c r="B55" s="7">
        <v>300</v>
      </c>
      <c r="C55" s="69" t="s">
        <v>27</v>
      </c>
      <c r="D55" s="72">
        <v>2200</v>
      </c>
      <c r="E55" s="69" t="s">
        <v>29</v>
      </c>
      <c r="F55" s="72">
        <v>2160</v>
      </c>
      <c r="G55" s="73" t="s">
        <v>27</v>
      </c>
      <c r="H55" s="61">
        <v>2200</v>
      </c>
      <c r="I55" s="34"/>
    </row>
    <row r="56" spans="1:10" ht="21.75" customHeight="1" x14ac:dyDescent="0.2"/>
    <row r="57" spans="1:10" ht="36.75" customHeight="1" thickBot="1" x14ac:dyDescent="0.25">
      <c r="A57" s="106" t="str">
        <f>A3</f>
        <v>Version 1.0 - Retrofit Program - Motors Eligible Measures Worksheet - January 1, 2025</v>
      </c>
      <c r="B57" s="106"/>
      <c r="C57" s="106"/>
      <c r="D57" s="106"/>
      <c r="E57" s="106"/>
      <c r="F57" s="106"/>
      <c r="G57" s="106"/>
      <c r="H57" s="106"/>
      <c r="I57" s="106"/>
      <c r="J57" s="106"/>
    </row>
    <row r="58" spans="1:10" ht="13.5" customHeight="1" thickBot="1" x14ac:dyDescent="0.25">
      <c r="A58" s="97" t="s">
        <v>30</v>
      </c>
      <c r="B58" s="98"/>
      <c r="C58" s="99"/>
      <c r="D58" s="97" t="s">
        <v>31</v>
      </c>
      <c r="E58" s="99"/>
      <c r="F58" s="23" t="s">
        <v>32</v>
      </c>
      <c r="G58" s="23" t="s">
        <v>33</v>
      </c>
      <c r="H58" s="23" t="s">
        <v>34</v>
      </c>
      <c r="I58" s="23" t="s">
        <v>35</v>
      </c>
      <c r="J58" s="23" t="s">
        <v>36</v>
      </c>
    </row>
    <row r="59" spans="1:10" ht="13.5" customHeight="1" thickBot="1" x14ac:dyDescent="0.25">
      <c r="A59" s="79" t="s">
        <v>37</v>
      </c>
      <c r="B59" s="80"/>
      <c r="C59" s="81"/>
      <c r="D59" s="82" t="s">
        <v>38</v>
      </c>
      <c r="E59" s="83"/>
      <c r="F59" s="1"/>
      <c r="G59" s="1"/>
      <c r="H59" s="1"/>
      <c r="I59" s="2"/>
      <c r="J59" s="2"/>
    </row>
    <row r="60" spans="1:10" ht="13.5" customHeight="1" thickBot="1" x14ac:dyDescent="0.25">
      <c r="A60" s="79" t="s">
        <v>39</v>
      </c>
      <c r="B60" s="80"/>
      <c r="C60" s="81"/>
      <c r="D60" s="82" t="s">
        <v>40</v>
      </c>
      <c r="E60" s="83"/>
      <c r="F60" s="1"/>
      <c r="G60" s="1"/>
      <c r="H60" s="1"/>
      <c r="I60" s="2"/>
      <c r="J60" s="2"/>
    </row>
    <row r="61" spans="1:10" ht="13.5" customHeight="1" thickBot="1" x14ac:dyDescent="0.25">
      <c r="A61" s="79" t="s">
        <v>41</v>
      </c>
      <c r="B61" s="80"/>
      <c r="C61" s="81"/>
      <c r="D61" s="82" t="s">
        <v>42</v>
      </c>
      <c r="E61" s="83"/>
      <c r="F61" s="1"/>
      <c r="G61" s="1"/>
      <c r="H61" s="1"/>
      <c r="I61" s="2"/>
      <c r="J61" s="2"/>
    </row>
    <row r="62" spans="1:10" ht="13.2" thickBot="1" x14ac:dyDescent="0.25">
      <c r="A62" s="79" t="s">
        <v>43</v>
      </c>
      <c r="B62" s="80"/>
      <c r="C62" s="81"/>
      <c r="D62" s="82" t="s">
        <v>44</v>
      </c>
      <c r="E62" s="83"/>
      <c r="F62" s="1"/>
      <c r="G62" s="1"/>
      <c r="H62" s="1"/>
      <c r="I62" s="2"/>
      <c r="J62" s="2"/>
    </row>
    <row r="63" spans="1:10" ht="13.5" customHeight="1" thickBot="1" x14ac:dyDescent="0.25">
      <c r="A63" s="79" t="s">
        <v>45</v>
      </c>
      <c r="B63" s="80"/>
      <c r="C63" s="81"/>
      <c r="D63" s="82" t="s">
        <v>46</v>
      </c>
      <c r="E63" s="83"/>
      <c r="F63" s="1"/>
      <c r="G63" s="1"/>
      <c r="H63" s="1"/>
      <c r="I63" s="2"/>
      <c r="J63" s="2"/>
    </row>
    <row r="64" spans="1:10" ht="13.5" customHeight="1" thickBot="1" x14ac:dyDescent="0.25">
      <c r="A64" s="79" t="s">
        <v>47</v>
      </c>
      <c r="B64" s="80"/>
      <c r="C64" s="81"/>
      <c r="D64" s="82" t="s">
        <v>48</v>
      </c>
      <c r="E64" s="83"/>
      <c r="F64" s="1"/>
      <c r="G64" s="1"/>
      <c r="H64" s="1"/>
      <c r="I64" s="2"/>
      <c r="J64" s="2"/>
    </row>
    <row r="65" spans="1:11" ht="13.5" customHeight="1" thickBot="1" x14ac:dyDescent="0.25">
      <c r="A65" s="79" t="s">
        <v>49</v>
      </c>
      <c r="B65" s="80"/>
      <c r="C65" s="81"/>
      <c r="D65" s="82">
        <v>30</v>
      </c>
      <c r="E65" s="83"/>
      <c r="F65" s="1"/>
      <c r="G65" s="1"/>
      <c r="H65" s="1"/>
      <c r="I65" s="2"/>
      <c r="J65" s="2"/>
    </row>
    <row r="66" spans="1:11" ht="13.2" thickBot="1" x14ac:dyDescent="0.25">
      <c r="A66" s="79" t="s">
        <v>50</v>
      </c>
      <c r="B66" s="80"/>
      <c r="C66" s="81"/>
      <c r="D66" s="82">
        <v>1800</v>
      </c>
      <c r="E66" s="83"/>
      <c r="F66" s="1"/>
      <c r="G66" s="36" t="s">
        <v>51</v>
      </c>
      <c r="H66" s="1"/>
      <c r="I66" s="2"/>
      <c r="J66" s="2"/>
    </row>
    <row r="67" spans="1:11" ht="13.5" customHeight="1" thickBot="1" x14ac:dyDescent="0.25">
      <c r="A67" s="79" t="s">
        <v>52</v>
      </c>
      <c r="B67" s="80"/>
      <c r="C67" s="81"/>
      <c r="D67" s="110">
        <v>0.94599999999999995</v>
      </c>
      <c r="E67" s="111"/>
      <c r="F67" s="1"/>
      <c r="G67" s="1"/>
      <c r="H67" s="1"/>
      <c r="I67" s="2"/>
      <c r="J67" s="2"/>
    </row>
    <row r="68" spans="1:11" ht="13.5" customHeight="1" thickBot="1" x14ac:dyDescent="0.25">
      <c r="A68" s="79" t="s">
        <v>53</v>
      </c>
      <c r="B68" s="80"/>
      <c r="C68" s="81"/>
      <c r="D68" s="82">
        <v>5000</v>
      </c>
      <c r="E68" s="83"/>
      <c r="F68" s="1"/>
      <c r="G68" s="1"/>
      <c r="H68" s="1"/>
      <c r="I68" s="2"/>
      <c r="J68" s="2"/>
    </row>
    <row r="69" spans="1:11" ht="13.2" thickBot="1" x14ac:dyDescent="0.25">
      <c r="A69" s="79" t="s">
        <v>54</v>
      </c>
      <c r="B69" s="80"/>
      <c r="C69" s="81"/>
      <c r="D69" s="82">
        <v>5</v>
      </c>
      <c r="E69" s="83"/>
      <c r="F69" s="1"/>
      <c r="G69" s="1"/>
      <c r="H69" s="1"/>
      <c r="I69" s="2"/>
      <c r="J69" s="2"/>
    </row>
    <row r="70" spans="1:11" ht="13.5" customHeight="1" thickBot="1" x14ac:dyDescent="0.25">
      <c r="A70" s="79" t="s">
        <v>55</v>
      </c>
      <c r="B70" s="80"/>
      <c r="C70" s="81"/>
      <c r="D70" s="84">
        <v>220</v>
      </c>
      <c r="E70" s="85"/>
      <c r="F70" s="1"/>
      <c r="G70" s="1"/>
      <c r="H70" s="1"/>
      <c r="I70" s="1"/>
      <c r="J70" s="1"/>
    </row>
    <row r="71" spans="1:11" ht="13.5" customHeight="1" thickBot="1" x14ac:dyDescent="0.25">
      <c r="A71" s="86" t="s">
        <v>56</v>
      </c>
      <c r="B71" s="87"/>
      <c r="C71" s="88"/>
      <c r="D71" s="89">
        <f>D70*D69</f>
        <v>1100</v>
      </c>
      <c r="E71" s="90"/>
      <c r="F71" s="11">
        <f>F70*F69</f>
        <v>0</v>
      </c>
      <c r="G71" s="11">
        <f>G70*G69</f>
        <v>0</v>
      </c>
      <c r="H71" s="11">
        <f>H70*H69</f>
        <v>0</v>
      </c>
      <c r="I71" s="11">
        <f>I70*I69</f>
        <v>0</v>
      </c>
      <c r="J71" s="12">
        <f>J70*J69</f>
        <v>0</v>
      </c>
    </row>
    <row r="72" spans="1:11" x14ac:dyDescent="0.2">
      <c r="A72" s="74" t="s">
        <v>57</v>
      </c>
      <c r="B72" s="74"/>
      <c r="C72" s="74"/>
      <c r="D72" s="74"/>
      <c r="E72" s="74"/>
      <c r="F72" s="74"/>
      <c r="G72" s="74"/>
      <c r="H72" s="74"/>
      <c r="I72" s="74"/>
      <c r="J72" s="74"/>
      <c r="K72" s="75"/>
    </row>
    <row r="73" spans="1:11" ht="13.2" thickBot="1" x14ac:dyDescent="0.25">
      <c r="A73" s="13"/>
      <c r="B73" s="14"/>
      <c r="C73" s="14"/>
      <c r="D73" s="14"/>
      <c r="E73" s="15"/>
      <c r="F73" s="15"/>
      <c r="G73" s="16"/>
      <c r="H73" s="16"/>
      <c r="I73" s="16"/>
      <c r="J73" s="16"/>
      <c r="K73" s="16"/>
    </row>
    <row r="74" spans="1:11" ht="13.5" customHeight="1" thickBot="1" x14ac:dyDescent="0.25">
      <c r="B74" s="17"/>
      <c r="C74" s="17"/>
      <c r="D74" s="17"/>
      <c r="E74" s="17"/>
      <c r="F74" s="76" t="s">
        <v>58</v>
      </c>
      <c r="G74" s="77"/>
      <c r="H74" s="77"/>
      <c r="I74" s="78"/>
      <c r="J74" s="12">
        <f>SUM(F71:J71)</f>
        <v>0</v>
      </c>
      <c r="K74" s="16"/>
    </row>
    <row r="75" spans="1:11" x14ac:dyDescent="0.2"/>
    <row r="76" spans="1:11" ht="20.100000000000001" customHeight="1" x14ac:dyDescent="0.2">
      <c r="G76" s="21"/>
      <c r="H76" s="22"/>
      <c r="I76" s="22"/>
      <c r="J76" s="22"/>
      <c r="K76" s="22"/>
    </row>
    <row r="77" spans="1:11" ht="20.100000000000001" customHeight="1" x14ac:dyDescent="0.2">
      <c r="A77" s="39" t="s">
        <v>59</v>
      </c>
      <c r="B77" s="40"/>
      <c r="C77" s="40"/>
      <c r="D77" s="40"/>
      <c r="E77" s="41"/>
      <c r="F77" s="42"/>
      <c r="G77" s="42"/>
      <c r="H77" s="43"/>
      <c r="I77" s="43"/>
      <c r="J77" s="43"/>
      <c r="K77" s="22"/>
    </row>
    <row r="78" spans="1:11" ht="30" customHeight="1" thickBot="1" x14ac:dyDescent="0.25">
      <c r="A78" s="112" t="s">
        <v>60</v>
      </c>
      <c r="B78" s="112"/>
      <c r="C78" s="112"/>
      <c r="D78" s="112"/>
      <c r="E78" s="112"/>
      <c r="F78" s="112"/>
      <c r="G78" s="112"/>
      <c r="H78" s="112"/>
      <c r="I78" s="112"/>
      <c r="J78" s="112"/>
      <c r="K78" s="22"/>
    </row>
    <row r="79" spans="1:11" ht="16.5" customHeight="1" x14ac:dyDescent="0.2">
      <c r="A79" s="113" t="s">
        <v>61</v>
      </c>
      <c r="B79" s="114"/>
      <c r="C79" s="114"/>
      <c r="D79" s="114"/>
      <c r="E79" s="114"/>
      <c r="F79" s="114"/>
      <c r="G79" s="114"/>
      <c r="H79" s="114"/>
      <c r="I79" s="115"/>
      <c r="J79" s="50"/>
    </row>
    <row r="80" spans="1:11" ht="16.5" customHeight="1" x14ac:dyDescent="0.2">
      <c r="A80" s="116" t="s">
        <v>62</v>
      </c>
      <c r="B80" s="117"/>
      <c r="C80" s="117"/>
      <c r="D80" s="117"/>
      <c r="E80" s="117"/>
      <c r="F80" s="117"/>
      <c r="G80" s="117"/>
      <c r="H80" s="117"/>
      <c r="I80" s="118"/>
      <c r="J80" s="51"/>
    </row>
    <row r="81" spans="1:10" ht="16.5" customHeight="1" thickBot="1" x14ac:dyDescent="0.25">
      <c r="A81" s="119" t="s">
        <v>63</v>
      </c>
      <c r="B81" s="120"/>
      <c r="C81" s="120"/>
      <c r="D81" s="120"/>
      <c r="E81" s="120"/>
      <c r="F81" s="120"/>
      <c r="G81" s="120"/>
      <c r="H81" s="120"/>
      <c r="I81" s="121"/>
      <c r="J81" s="52"/>
    </row>
    <row r="82" spans="1:10" ht="16.5" customHeight="1" thickBot="1" x14ac:dyDescent="0.25">
      <c r="A82" s="122" t="s">
        <v>64</v>
      </c>
      <c r="B82" s="123"/>
      <c r="C82" s="123"/>
      <c r="D82" s="123"/>
      <c r="E82" s="123"/>
      <c r="F82" s="123"/>
      <c r="G82" s="123"/>
      <c r="H82" s="123"/>
      <c r="I82" s="124"/>
      <c r="J82" s="53">
        <f>SUM(J79:K81)</f>
        <v>0</v>
      </c>
    </row>
    <row r="83" spans="1:10" ht="13.2" x14ac:dyDescent="0.2">
      <c r="A83" s="39" t="s">
        <v>65</v>
      </c>
      <c r="B83" s="43"/>
      <c r="C83" s="43"/>
      <c r="D83" s="43"/>
      <c r="E83" s="43"/>
      <c r="F83" s="43"/>
      <c r="G83" s="43"/>
      <c r="H83" s="43"/>
      <c r="I83" s="43"/>
      <c r="J83" s="43"/>
    </row>
    <row r="84" spans="1:10" ht="13.2" x14ac:dyDescent="0.2">
      <c r="A84" s="44" t="s">
        <v>66</v>
      </c>
      <c r="B84" s="43"/>
      <c r="C84" s="43"/>
      <c r="D84" s="43"/>
      <c r="E84" s="43"/>
      <c r="F84" s="43"/>
      <c r="G84" s="43"/>
      <c r="H84" s="43"/>
      <c r="I84" s="43"/>
      <c r="J84" s="43"/>
    </row>
    <row r="85" spans="1:10" ht="13.2" x14ac:dyDescent="0.2">
      <c r="A85" s="44" t="s">
        <v>67</v>
      </c>
      <c r="B85" s="43"/>
      <c r="C85" s="43"/>
      <c r="D85" s="43"/>
      <c r="E85" s="43"/>
      <c r="F85" s="43"/>
      <c r="G85" s="43"/>
      <c r="H85" s="43"/>
      <c r="I85" s="43"/>
      <c r="J85" s="43"/>
    </row>
    <row r="86" spans="1:10" ht="13.2" x14ac:dyDescent="0.2">
      <c r="A86" s="44" t="s">
        <v>68</v>
      </c>
      <c r="B86" s="43"/>
      <c r="C86" s="43"/>
      <c r="D86" s="43"/>
      <c r="E86" s="43"/>
      <c r="F86" s="43"/>
      <c r="G86" s="43"/>
      <c r="H86" s="43"/>
      <c r="I86" s="43"/>
      <c r="J86" s="43"/>
    </row>
    <row r="87" spans="1:10" ht="13.2" x14ac:dyDescent="0.2">
      <c r="A87" s="44" t="s">
        <v>69</v>
      </c>
      <c r="B87" s="43"/>
      <c r="C87" s="43"/>
      <c r="D87" s="43"/>
      <c r="E87" s="43"/>
      <c r="F87" s="43"/>
      <c r="G87" s="43"/>
      <c r="H87" s="43"/>
      <c r="I87" s="43"/>
      <c r="J87" s="43"/>
    </row>
    <row r="88" spans="1:10" ht="13.2" x14ac:dyDescent="0.2">
      <c r="A88" s="44" t="s">
        <v>70</v>
      </c>
      <c r="B88" s="43"/>
      <c r="C88" s="43"/>
      <c r="D88" s="43"/>
      <c r="E88" s="43"/>
      <c r="F88" s="43"/>
      <c r="G88" s="43"/>
      <c r="H88" s="43"/>
      <c r="I88" s="43"/>
      <c r="J88" s="43"/>
    </row>
    <row r="89" spans="1:10" ht="13.2" x14ac:dyDescent="0.2">
      <c r="A89" s="44" t="s">
        <v>71</v>
      </c>
      <c r="B89" s="43"/>
      <c r="C89" s="43"/>
      <c r="D89" s="43"/>
      <c r="E89" s="43"/>
      <c r="F89" s="43"/>
      <c r="G89" s="43"/>
      <c r="H89" s="43"/>
      <c r="I89" s="43"/>
      <c r="J89" s="43"/>
    </row>
    <row r="90" spans="1:10" ht="13.2" x14ac:dyDescent="0.2">
      <c r="A90" s="44" t="s">
        <v>72</v>
      </c>
      <c r="B90" s="43"/>
      <c r="C90" s="43"/>
      <c r="D90" s="43"/>
      <c r="E90" s="43"/>
      <c r="F90" s="43"/>
      <c r="G90" s="43"/>
      <c r="H90" s="43"/>
      <c r="I90" s="43"/>
      <c r="J90" s="43"/>
    </row>
    <row r="91" spans="1:10" ht="13.2" x14ac:dyDescent="0.2">
      <c r="A91" s="44" t="s">
        <v>73</v>
      </c>
      <c r="B91" s="43"/>
      <c r="C91" s="43"/>
      <c r="D91" s="43"/>
      <c r="E91" s="43"/>
      <c r="F91" s="43"/>
      <c r="G91" s="43"/>
      <c r="H91" s="43"/>
      <c r="I91" s="43"/>
      <c r="J91" s="43"/>
    </row>
    <row r="92" spans="1:10" ht="13.2" x14ac:dyDescent="0.2">
      <c r="A92" s="44"/>
      <c r="B92" s="43"/>
      <c r="C92" s="43"/>
      <c r="D92" s="43"/>
      <c r="E92" s="43"/>
      <c r="F92" s="43"/>
      <c r="G92" s="43"/>
      <c r="H92" s="43"/>
      <c r="I92" s="43"/>
      <c r="J92" s="43"/>
    </row>
    <row r="93" spans="1:10" ht="13.2" x14ac:dyDescent="0.2">
      <c r="A93" s="45" t="s">
        <v>74</v>
      </c>
      <c r="B93" s="46"/>
      <c r="C93" s="46"/>
      <c r="D93" s="46"/>
      <c r="E93" s="46"/>
      <c r="F93" s="46"/>
      <c r="G93" s="46"/>
      <c r="H93" s="46"/>
      <c r="I93" s="46"/>
      <c r="J93" s="47">
        <f>J74</f>
        <v>0</v>
      </c>
    </row>
    <row r="94" spans="1:10" ht="13.2" x14ac:dyDescent="0.2">
      <c r="A94" s="45"/>
      <c r="B94" s="46"/>
      <c r="C94" s="46"/>
      <c r="D94" s="46"/>
      <c r="E94" s="46"/>
      <c r="F94" s="46"/>
      <c r="G94" s="46"/>
      <c r="H94" s="46"/>
      <c r="I94" s="46"/>
      <c r="J94" s="46"/>
    </row>
    <row r="95" spans="1:10" ht="13.2" x14ac:dyDescent="0.2">
      <c r="A95" s="45" t="s">
        <v>75</v>
      </c>
      <c r="B95" s="48"/>
      <c r="C95" s="48"/>
      <c r="D95" s="48"/>
      <c r="E95" s="48"/>
      <c r="F95" s="48"/>
      <c r="G95" s="48"/>
      <c r="H95" s="48"/>
      <c r="I95" s="48"/>
      <c r="J95" s="47">
        <f>J82*0.5</f>
        <v>0</v>
      </c>
    </row>
    <row r="96" spans="1:10" x14ac:dyDescent="0.2">
      <c r="A96" s="49"/>
      <c r="B96" s="48"/>
      <c r="C96" s="48"/>
      <c r="D96" s="48"/>
      <c r="E96" s="48"/>
      <c r="F96" s="48"/>
      <c r="G96" s="48"/>
      <c r="H96" s="48"/>
      <c r="I96" s="48"/>
      <c r="J96" s="48"/>
    </row>
    <row r="97" spans="1:10" ht="13.2" x14ac:dyDescent="0.2">
      <c r="A97" s="45" t="s">
        <v>76</v>
      </c>
      <c r="B97" s="48"/>
      <c r="C97" s="48"/>
      <c r="D97" s="48"/>
      <c r="E97" s="48"/>
      <c r="F97" s="48"/>
      <c r="G97" s="48"/>
      <c r="H97" s="48"/>
      <c r="I97" s="48"/>
      <c r="J97" s="47">
        <f>IF(J93&gt;J95,J95,J93)</f>
        <v>0</v>
      </c>
    </row>
    <row r="98" spans="1:10" x14ac:dyDescent="0.2"/>
    <row r="99" spans="1:10" x14ac:dyDescent="0.2"/>
    <row r="100" spans="1:10" x14ac:dyDescent="0.2"/>
    <row r="101" spans="1:10" x14ac:dyDescent="0.2"/>
    <row r="102" spans="1:10" ht="27.6" customHeight="1" x14ac:dyDescent="0.2">
      <c r="A102" s="92" t="s">
        <v>77</v>
      </c>
      <c r="B102" s="92"/>
      <c r="C102" s="93"/>
      <c r="D102" s="93"/>
      <c r="E102" s="93"/>
    </row>
    <row r="103" spans="1:10" ht="27.6" customHeight="1" x14ac:dyDescent="0.2">
      <c r="A103" s="92" t="s">
        <v>78</v>
      </c>
      <c r="B103" s="92"/>
      <c r="C103" s="93"/>
      <c r="D103" s="93"/>
      <c r="E103" s="93"/>
    </row>
    <row r="104" spans="1:10" ht="27.6" customHeight="1" x14ac:dyDescent="0.2">
      <c r="A104" s="92" t="s">
        <v>79</v>
      </c>
      <c r="B104" s="92"/>
      <c r="C104" s="91"/>
      <c r="D104" s="91"/>
      <c r="E104" s="91"/>
    </row>
    <row r="105" spans="1:10" ht="27.6" customHeight="1" x14ac:dyDescent="0.2">
      <c r="B105" s="22"/>
      <c r="C105" s="91"/>
      <c r="D105" s="91"/>
      <c r="E105" s="91"/>
    </row>
    <row r="106" spans="1:10" x14ac:dyDescent="0.2"/>
    <row r="107" spans="1:10" x14ac:dyDescent="0.2"/>
    <row r="203" x14ac:dyDescent="0.2"/>
    <row r="204" x14ac:dyDescent="0.2"/>
    <row r="205" x14ac:dyDescent="0.2"/>
    <row r="206" x14ac:dyDescent="0.2"/>
    <row r="207" x14ac:dyDescent="0.2"/>
    <row r="208" x14ac:dyDescent="0.2"/>
    <row r="209" x14ac:dyDescent="0.2"/>
    <row r="210" x14ac:dyDescent="0.2"/>
    <row r="211" x14ac:dyDescent="0.2"/>
  </sheetData>
  <sheetProtection algorithmName="SHA-512" hashValue="t4Xndj/EYCcy9O0PJzk6uzAkY0HFpIg9XUFmjDfWiVGFiX4dRbYtm1Yv8xH1EGSvk1tL269TPJQ8oZoAOt44CA==" saltValue="A4dHGPrhDhuUjl7ja5UHvw==" spinCount="100000" sheet="1" objects="1" scenarios="1"/>
  <mergeCells count="58">
    <mergeCell ref="A78:J78"/>
    <mergeCell ref="A79:I79"/>
    <mergeCell ref="A80:I80"/>
    <mergeCell ref="A81:I81"/>
    <mergeCell ref="A82:I82"/>
    <mergeCell ref="A68:C68"/>
    <mergeCell ref="D68:E68"/>
    <mergeCell ref="A64:C64"/>
    <mergeCell ref="D64:E64"/>
    <mergeCell ref="A65:C65"/>
    <mergeCell ref="D65:E65"/>
    <mergeCell ref="A66:C66"/>
    <mergeCell ref="D66:E66"/>
    <mergeCell ref="A63:C63"/>
    <mergeCell ref="D63:E63"/>
    <mergeCell ref="C1:J1"/>
    <mergeCell ref="A67:C67"/>
    <mergeCell ref="D67:E67"/>
    <mergeCell ref="A5:K5"/>
    <mergeCell ref="B7:B8"/>
    <mergeCell ref="I7:I8"/>
    <mergeCell ref="C8:D8"/>
    <mergeCell ref="E8:F8"/>
    <mergeCell ref="A60:C60"/>
    <mergeCell ref="D60:E60"/>
    <mergeCell ref="A61:C61"/>
    <mergeCell ref="D61:E61"/>
    <mergeCell ref="A62:C62"/>
    <mergeCell ref="D62:E62"/>
    <mergeCell ref="A3:K3"/>
    <mergeCell ref="A4:K4"/>
    <mergeCell ref="A58:C58"/>
    <mergeCell ref="D58:E58"/>
    <mergeCell ref="A59:C59"/>
    <mergeCell ref="D59:E59"/>
    <mergeCell ref="G8:H8"/>
    <mergeCell ref="A31:J31"/>
    <mergeCell ref="B33:B34"/>
    <mergeCell ref="I33:I34"/>
    <mergeCell ref="C34:D34"/>
    <mergeCell ref="E34:F34"/>
    <mergeCell ref="G34:H34"/>
    <mergeCell ref="A57:J57"/>
    <mergeCell ref="C105:E105"/>
    <mergeCell ref="A102:B102"/>
    <mergeCell ref="C102:E102"/>
    <mergeCell ref="A103:B103"/>
    <mergeCell ref="C103:E103"/>
    <mergeCell ref="A104:B104"/>
    <mergeCell ref="C104:E104"/>
    <mergeCell ref="A72:K72"/>
    <mergeCell ref="F74:I74"/>
    <mergeCell ref="A69:C69"/>
    <mergeCell ref="D69:E69"/>
    <mergeCell ref="A70:C70"/>
    <mergeCell ref="D70:E70"/>
    <mergeCell ref="A71:C71"/>
    <mergeCell ref="D71:E71"/>
  </mergeCells>
  <phoneticPr fontId="1"/>
  <printOptions horizontalCentered="1"/>
  <pageMargins left="0.23622047244094499" right="0" top="0.31496062992126" bottom="0.511811023622047" header="0.15748031496063" footer="0.5"/>
  <pageSetup scale="55" fitToHeight="2" orientation="portrait" horizontalDpi="4294967292" verticalDpi="4294967292" r:id="rId1"/>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1" manualBreakCount="1">
    <brk id="55"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0" sqref="A20"/>
    </sheetView>
  </sheetViews>
  <sheetFormatPr defaultRowHeight="12.6" x14ac:dyDescent="0.2"/>
  <cols>
    <col min="1" max="1" width="163" bestFit="1" customWidth="1"/>
  </cols>
  <sheetData>
    <row r="1" spans="1:1" ht="13.2" x14ac:dyDescent="0.25">
      <c r="A1" s="38" t="s">
        <v>80</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6" x14ac:dyDescent="0.2"/>
  <sheetData>
    <row r="2" spans="1:2" x14ac:dyDescent="0.2">
      <c r="A2" t="s">
        <v>81</v>
      </c>
      <c r="B2" s="27">
        <v>1</v>
      </c>
    </row>
    <row r="3" spans="1:2" x14ac:dyDescent="0.2">
      <c r="A3" s="20" t="s">
        <v>82</v>
      </c>
      <c r="B3" s="28" t="s">
        <v>83</v>
      </c>
    </row>
    <row r="4" spans="1:2" x14ac:dyDescent="0.2">
      <c r="A4" s="20" t="s">
        <v>84</v>
      </c>
      <c r="B4" s="29">
        <v>1</v>
      </c>
    </row>
    <row r="5" spans="1:2" x14ac:dyDescent="0.2">
      <c r="A5" s="20" t="s">
        <v>85</v>
      </c>
      <c r="B5" s="29">
        <v>2025</v>
      </c>
    </row>
    <row r="6" spans="1:2" x14ac:dyDescent="0.2">
      <c r="A6" s="20"/>
    </row>
    <row r="7" spans="1:2" ht="17.399999999999999" x14ac:dyDescent="0.3">
      <c r="A7" s="19" t="s">
        <v>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8"/>
  <sheetViews>
    <sheetView workbookViewId="0">
      <selection activeCell="C18" sqref="C18"/>
    </sheetView>
  </sheetViews>
  <sheetFormatPr defaultColWidth="9" defaultRowHeight="12.6" x14ac:dyDescent="0.2"/>
  <cols>
    <col min="1" max="1" width="13.7265625" style="25" bestFit="1" customWidth="1"/>
    <col min="2" max="2" width="10" style="25" bestFit="1" customWidth="1"/>
    <col min="3" max="3" width="120.26953125" style="25" bestFit="1" customWidth="1"/>
    <col min="4" max="16384" width="9" style="25"/>
  </cols>
  <sheetData>
    <row r="1" spans="1:3" x14ac:dyDescent="0.2">
      <c r="A1" s="24" t="s">
        <v>87</v>
      </c>
      <c r="B1" s="24" t="s">
        <v>88</v>
      </c>
      <c r="C1" s="24" t="s">
        <v>89</v>
      </c>
    </row>
    <row r="2" spans="1:3" x14ac:dyDescent="0.2">
      <c r="A2" s="35">
        <v>1</v>
      </c>
      <c r="B2" s="26">
        <v>44196</v>
      </c>
      <c r="C2" s="25" t="s">
        <v>90</v>
      </c>
    </row>
    <row r="3" spans="1:3" x14ac:dyDescent="0.2">
      <c r="A3" s="35"/>
      <c r="B3" s="26"/>
    </row>
    <row r="4" spans="1:3" x14ac:dyDescent="0.2">
      <c r="A4" s="35"/>
      <c r="B4" s="26"/>
    </row>
    <row r="5" spans="1:3" x14ac:dyDescent="0.2">
      <c r="A5" s="35"/>
      <c r="B5" s="26"/>
    </row>
    <row r="6" spans="1:3" x14ac:dyDescent="0.2">
      <c r="A6" s="35"/>
      <c r="B6" s="26"/>
    </row>
    <row r="7" spans="1:3" x14ac:dyDescent="0.2">
      <c r="A7" s="35"/>
      <c r="B7" s="26"/>
    </row>
    <row r="8" spans="1:3" x14ac:dyDescent="0.2">
      <c r="A8" s="35"/>
      <c r="B8" s="26"/>
    </row>
    <row r="9" spans="1:3" x14ac:dyDescent="0.2">
      <c r="A9" s="35"/>
    </row>
    <row r="10" spans="1:3" x14ac:dyDescent="0.2">
      <c r="A10" s="35"/>
    </row>
    <row r="11" spans="1:3" x14ac:dyDescent="0.2">
      <c r="A11" s="35"/>
    </row>
    <row r="12" spans="1:3" x14ac:dyDescent="0.2">
      <c r="A12" s="35"/>
    </row>
    <row r="13" spans="1:3" x14ac:dyDescent="0.2">
      <c r="A13" s="35"/>
    </row>
    <row r="14" spans="1:3" x14ac:dyDescent="0.2">
      <c r="A14" s="35"/>
    </row>
    <row r="15" spans="1:3" x14ac:dyDescent="0.2">
      <c r="A15" s="35"/>
    </row>
    <row r="16" spans="1:3" x14ac:dyDescent="0.2">
      <c r="A16" s="35"/>
    </row>
    <row r="17" spans="1:1" x14ac:dyDescent="0.2">
      <c r="A17" s="35"/>
    </row>
    <row r="18" spans="1:1" x14ac:dyDescent="0.2">
      <c r="A18" s="35"/>
    </row>
    <row r="19" spans="1:1" x14ac:dyDescent="0.2">
      <c r="A19" s="35"/>
    </row>
    <row r="20" spans="1:1" x14ac:dyDescent="0.2">
      <c r="A20" s="35"/>
    </row>
    <row r="21" spans="1:1" x14ac:dyDescent="0.2">
      <c r="A21" s="35"/>
    </row>
    <row r="22" spans="1:1" x14ac:dyDescent="0.2">
      <c r="A22" s="35"/>
    </row>
    <row r="23" spans="1:1" x14ac:dyDescent="0.2">
      <c r="A23" s="35"/>
    </row>
    <row r="24" spans="1:1" x14ac:dyDescent="0.2">
      <c r="A24" s="35"/>
    </row>
    <row r="25" spans="1:1" x14ac:dyDescent="0.2">
      <c r="A25" s="35"/>
    </row>
    <row r="26" spans="1:1" x14ac:dyDescent="0.2">
      <c r="A26" s="35"/>
    </row>
    <row r="27" spans="1:1" x14ac:dyDescent="0.2">
      <c r="A27" s="35"/>
    </row>
    <row r="28" spans="1:1" x14ac:dyDescent="0.2">
      <c r="A28" s="35"/>
    </row>
    <row r="29" spans="1:1" x14ac:dyDescent="0.2">
      <c r="A29" s="35"/>
    </row>
    <row r="30" spans="1:1" x14ac:dyDescent="0.2">
      <c r="A30" s="35"/>
    </row>
    <row r="31" spans="1:1" x14ac:dyDescent="0.2">
      <c r="A31" s="35"/>
    </row>
    <row r="32" spans="1:1" x14ac:dyDescent="0.2">
      <c r="A32" s="35"/>
    </row>
    <row r="33" spans="1:1" x14ac:dyDescent="0.2">
      <c r="A33" s="35"/>
    </row>
    <row r="34" spans="1:1" x14ac:dyDescent="0.2">
      <c r="A34" s="35"/>
    </row>
    <row r="35" spans="1:1" x14ac:dyDescent="0.2">
      <c r="A35" s="35"/>
    </row>
    <row r="36" spans="1:1" x14ac:dyDescent="0.2">
      <c r="A36" s="35"/>
    </row>
    <row r="37" spans="1:1" x14ac:dyDescent="0.2">
      <c r="A37" s="35"/>
    </row>
    <row r="38" spans="1:1" x14ac:dyDescent="0.2">
      <c r="A3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00CC6C-7B53-4DD3-A78A-C2748525056C}">
  <ds:schemaRefs>
    <ds:schemaRef ds:uri="http://schemas.microsoft.com/sharepoint/v3/contenttype/forms"/>
  </ds:schemaRefs>
</ds:datastoreItem>
</file>

<file path=customXml/itemProps2.xml><?xml version="1.0" encoding="utf-8"?>
<ds:datastoreItem xmlns:ds="http://schemas.openxmlformats.org/officeDocument/2006/customXml" ds:itemID="{C59C8F00-51B2-44D7-B59B-CCBA3520AA0B}">
  <ds:schemaRefs>
    <ds:schemaRef ds:uri="http://schemas.microsoft.com/office/2006/documentManagement/types"/>
    <ds:schemaRef ds:uri="http://purl.org/dc/elements/1.1/"/>
    <ds:schemaRef ds:uri="http://schemas.microsoft.com/office/infopath/2007/PartnerControls"/>
    <ds:schemaRef ds:uri="http://www.w3.org/XML/1998/namespace"/>
    <ds:schemaRef ds:uri="cdf8d4ea-74c8-4be1-aeb0-bca783ecfdd7"/>
    <ds:schemaRef ds:uri="http://purl.org/dc/terms/"/>
    <ds:schemaRef ds:uri="http://schemas.microsoft.com/office/2006/metadata/properties"/>
    <ds:schemaRef ds:uri="http://schemas.openxmlformats.org/package/2006/metadata/core-properties"/>
    <ds:schemaRef ds:uri="3a0a26ad-673a-4fec-bfcd-9999ec2c4634"/>
    <ds:schemaRef ds:uri="http://purl.org/dc/dcmitype/"/>
  </ds:schemaRefs>
</ds:datastoreItem>
</file>

<file path=customXml/itemProps3.xml><?xml version="1.0" encoding="utf-8"?>
<ds:datastoreItem xmlns:ds="http://schemas.openxmlformats.org/officeDocument/2006/customXml" ds:itemID="{8517D78B-C495-4F4E-84E2-E1C67C002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Motor Eligible Measures List</vt:lpstr>
      <vt:lpstr>Accessibility Disclaimer</vt:lpstr>
      <vt:lpstr>Version Control</vt:lpstr>
      <vt:lpstr>Revision History</vt:lpstr>
      <vt:lpstr>'Motor 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2024-12-18T19:45:21Z</cp:lastPrinted>
  <dcterms:created xsi:type="dcterms:W3CDTF">2006-11-22T17:59:15Z</dcterms:created>
  <dcterms:modified xsi:type="dcterms:W3CDTF">2024-12-18T19:45:25Z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