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2021-2024)\2024 Fall Release\Data Center\"/>
    </mc:Choice>
  </mc:AlternateContent>
  <xr:revisionPtr revIDLastSave="0" documentId="13_ncr:1_{6E5FF5D7-09A6-4EF8-8138-556DC12FEE82}" xr6:coauthVersionLast="47" xr6:coauthVersionMax="47" xr10:uidLastSave="{00000000-0000-0000-0000-000000000000}"/>
  <workbookProtection workbookAlgorithmName="SHA-512" workbookHashValue="x+fuUtGn/PnEO+Bju5I2BtGzNHG++2uM3529gIc6wafbv4pgISocin3FgZcqv4jAwtxbe+urdhMR8LHP2m21cg==" workbookSaltValue="h/T6Qe/dn4QkkiSKxh0cVw==" workbookSpinCount="100000" lockStructure="1"/>
  <bookViews>
    <workbookView xWindow="28680" yWindow="-120" windowWidth="20640" windowHeight="11760" tabRatio="500" xr2:uid="{00000000-000D-0000-FFFF-FFFF00000000}"/>
  </bookViews>
  <sheets>
    <sheet name="Eligible Measures List" sheetId="1" r:id="rId1"/>
    <sheet name="Accessibility Disclaimer" sheetId="4" r:id="rId2"/>
    <sheet name="Version Control " sheetId="2" state="hidden" r:id="rId3"/>
    <sheet name="Revision History" sheetId="3" state="hidden" r:id="rId4"/>
  </sheets>
  <definedNames>
    <definedName name="_xlnm.Print_Area" localSheetId="0">'Eligible Measures List'!$A$1:$H$55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H20" i="1"/>
  <c r="H19" i="1"/>
  <c r="H18" i="1"/>
  <c r="H17" i="1"/>
  <c r="H16" i="1"/>
  <c r="H15" i="1"/>
  <c r="H14" i="1"/>
  <c r="H13" i="1"/>
  <c r="H12" i="1"/>
  <c r="H11" i="1"/>
  <c r="H10" i="1"/>
  <c r="H9" i="1"/>
  <c r="H8" i="1"/>
  <c r="H7" i="1"/>
  <c r="H6" i="1"/>
  <c r="H24" i="1" s="1"/>
  <c r="H31" i="1" l="1"/>
  <c r="H44" i="1" s="1"/>
  <c r="H42" i="1" l="1"/>
  <c r="H46" i="1" s="1"/>
</calcChain>
</file>

<file path=xl/sharedStrings.xml><?xml version="1.0" encoding="utf-8"?>
<sst xmlns="http://schemas.openxmlformats.org/spreadsheetml/2006/main" count="81" uniqueCount="54">
  <si>
    <t>Unit Participant Incentive</t>
  </si>
  <si>
    <t>Total Participant Incentive</t>
  </si>
  <si>
    <t>Quantity</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</si>
  <si>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</si>
  <si>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</si>
  <si>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</si>
  <si>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</si>
  <si>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</si>
  <si>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</si>
  <si>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</si>
  <si>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Details</t>
  </si>
  <si>
    <t>Manufacturer Name/Model #</t>
  </si>
  <si>
    <t>Name of Applicant:</t>
  </si>
  <si>
    <t>Name of Company:</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</si>
  <si>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</si>
  <si>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</si>
  <si>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Note: The Eligible Measures Lists and Eligible Measures Worksheets are based on assumptions and are subject to change and the incentive amounts do not include HST or other applicable taxes.</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</si>
  <si>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</si>
  <si>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</si>
  <si>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</si>
  <si>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</si>
  <si>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</si>
  <si>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</si>
  <si>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</si>
  <si>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</si>
  <si>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</si>
  <si>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</si>
  <si>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</si>
  <si>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</si>
  <si>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</si>
  <si>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</si>
  <si>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</si>
  <si>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</si>
  <si>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</si>
  <si>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</si>
  <si>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</si>
  <si>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</si>
  <si>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January</t>
  </si>
  <si>
    <t>Computer Room Air Conditioners (CRAC)</t>
  </si>
  <si>
    <t>&lt;65,000 Btu/h</t>
  </si>
  <si>
    <t>Net sensible Cooling Capacity</t>
  </si>
  <si>
    <t>Configuration</t>
  </si>
  <si>
    <t xml:space="preserve">*The Minimum efficiency is based on O.Reg .509/18 Schedule 4 Section 25 Air conditioner, computer room. Prescribed Efficiency Standard: U.S. DOE 10 Code of Federal Regulations Part 431, Subpart F, §431.97 for computer room air conditioners manufactured before May, 28 2024. </t>
  </si>
  <si>
    <t>≥65,000 Btu/h and &lt;240,000 Btu/h</t>
  </si>
  <si>
    <t>≥240,000 Btu/h and &lt;760,000 Btu/h</t>
  </si>
  <si>
    <t>Downflow / Upflow</t>
  </si>
  <si>
    <t xml:space="preserve">Minimum SCOP Efficiency  </t>
  </si>
  <si>
    <t>New installation or replacement of existing equipment with new high efficiency air-cooled CRACs exceeding the minimum efficiency levels</t>
  </si>
  <si>
    <t>New installation or replacement of existing equipment with new high efficiency water-cooled CRACs exceeding the minimum efficiency levels</t>
  </si>
  <si>
    <t>New installation or replacement of existing equipment with new high efficiency water-cooled with fluid economizer CRACs exceeding the minimum efficiency levels</t>
  </si>
  <si>
    <t>New installation or replacement of existing equipment with new high efficiency glycol-cooled CRACs exceeding the minimum efficiency levels</t>
  </si>
  <si>
    <t>New installation or replacement of existing equipment with new high efficiency glycol-cooled with fluid economizer CRACs exceeding the minimum efficiency levels</t>
  </si>
  <si>
    <t>Prescriptive worksheets are no longer required to submit Retrofit incentive applications. This is an optional worksheet, made available to assist Retrofit applicants with calculating incentives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</si>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</sst>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5" formatCode="_(* #,##0.00_);_(* \(#,##0.00\);_(* &quot;-&quot;??_);_(@_)"/>
    <numFmt numFmtId="166" formatCode="&quot;$&quot;#,##0.00"/>
    <numFmt numFmtId="167" formatCode="0.0_);\(0.0\)"/>
    <numFmt numFmtId="168" formatCode="_(* #,##0.0_);_(* \(#,##0.0\);_(* &quot;-&quot;??_);_(@_)"/>
    <numFmt numFmtId="169" formatCode="&quot;$&quot;#,##0"/>
    <numFmt numFmtId="170" formatCode="_-&quot;$&quot;* #,##0_-;\-&quot;$&quot;* #,##0_-;_-&quot;$&quot;* &quot;-&quot;??_-;_-@_-"/>
  </numFmts>
  <fonts count="27" x14ac:knownFonts="1">
    <font>
      <sz val="10"/>
      <name val="Verdana"/>
    </font>
    <font>
      <sz val="8"/>
      <name val="Verdana"/>
      <family val="2"/>
    </font>
    <font>
      <b/>
      <sz val="10"/>
      <color indexed="9"/>
      <name val="Arial"/>
      <family val="2"/>
    </font>
    <font>
      <sz val="8"/>
      <name val="Arial"/>
      <family val="2"/>
    </font>
    <font>
      <b/>
      <sz val="10"/>
      <name val="Arial"/>
      <family val="2"/>
    </font>
    <font>
      <sz val="9"/>
      <name val="Arial"/>
      <family val="2"/>
    </font>
    <font>
      <b/>
      <sz val="14"/>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b/>
      <sz val="9"/>
      <name val="Arial"/>
      <family val="2"/>
    </font>
    <font>
      <b/>
      <sz val="10"/>
      <color indexed="10"/>
      <name val="Arial"/>
      <family val="2"/>
    </font>
    <font>
      <sz val="18"/>
      <color theme="0" tint="-0.34998626667073579"/>
      <name val="Helvetica"/>
    </font>
    <font>
      <u/>
      <sz val="10"/>
      <color theme="10"/>
      <name val="Verdana"/>
      <family val="2"/>
    </font>
    <font>
      <sz val="10"/>
      <color rgb="FFFF0000"/>
      <name val="Arial"/>
      <family val="2"/>
    </font>
    <font>
      <u/>
      <sz val="10"/>
      <name val="Arial"/>
      <family val="2"/>
    </font>
    <font>
      <u/>
      <sz val="10"/>
      <color rgb="FF2E813E"/>
      <name val="Arial"/>
      <family val="2"/>
    </font>
    <font>
      <b/>
      <sz val="11"/>
      <name val="Arial"/>
      <family val="2"/>
    </font>
    <font>
      <b/>
      <sz val="10"/>
      <name val="Verdana"/>
      <family val="2"/>
    </font>
    <font>
      <b/>
      <sz val="12"/>
      <name val="Arial"/>
      <family val="2"/>
    </font>
    <font>
      <sz val="10"/>
      <name val="Verdana"/>
      <family val="2"/>
    </font>
    <font>
      <b/>
      <sz val="9"/>
      <name val="Verdana"/>
      <family val="2"/>
    </font>
    <font>
      <sz val="10"/>
      <color theme="1"/>
      <name val="Arial"/>
      <family val="2"/>
    </font>
    <font>
      <b/>
      <sz val="10"/>
      <color theme="1"/>
      <name val="Arial"/>
      <family val="2"/>
    </font>
    <font>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0" fontId="15" fillId="0" borderId="0" applyNumberFormat="0" applyFill="0" applyBorder="0" applyAlignment="0" applyProtection="0"/>
    <xf numFmtId="44" fontId="22" fillId="0" borderId="0" applyFont="0" applyFill="0" applyBorder="0" applyAlignment="0" applyProtection="0"/>
  </cellStyleXfs>
  <cellXfs count="82">
    <xf numFmtId="0" fontId="0" fillId="0" borderId="0" xfId="0"/>
    <xf numFmtId="0" fontId="0" fillId="0" borderId="0" xfId="0" applyAlignment="1">
      <alignment vertical="center"/>
    </xf>
    <xf numFmtId="0" fontId="2" fillId="0" borderId="0" xfId="0" applyFont="1" applyAlignment="1">
      <alignment vertical="center"/>
    </xf>
    <xf numFmtId="0" fontId="7" fillId="0" borderId="0" xfId="0" applyFont="1" applyAlignment="1">
      <alignment vertical="center"/>
    </xf>
    <xf numFmtId="0" fontId="8" fillId="0" borderId="0" xfId="0" applyFont="1"/>
    <xf numFmtId="0" fontId="7" fillId="0" borderId="0" xfId="0" applyFont="1"/>
    <xf numFmtId="167" fontId="7" fillId="3" borderId="0" xfId="0" applyNumberFormat="1" applyFont="1" applyFill="1"/>
    <xf numFmtId="1" fontId="7" fillId="3" borderId="0" xfId="0" applyNumberFormat="1" applyFont="1" applyFill="1"/>
    <xf numFmtId="0" fontId="7" fillId="3" borderId="0" xfId="1" applyFill="1"/>
    <xf numFmtId="0" fontId="7" fillId="0" borderId="0" xfId="1"/>
    <xf numFmtId="15" fontId="7" fillId="0" borderId="0" xfId="1" applyNumberFormat="1"/>
    <xf numFmtId="168" fontId="7" fillId="0" borderId="0" xfId="3" applyNumberFormat="1" applyFont="1"/>
    <xf numFmtId="0" fontId="0" fillId="0" borderId="0" xfId="0" applyAlignment="1">
      <alignment horizontal="center" vertical="center"/>
    </xf>
    <xf numFmtId="0" fontId="12" fillId="0" borderId="0" xfId="0" applyFont="1" applyAlignment="1">
      <alignment horizontal="right" vertical="center"/>
    </xf>
    <xf numFmtId="0" fontId="0" fillId="0" borderId="0" xfId="0" applyAlignment="1">
      <alignment horizontal="left" vertical="center"/>
    </xf>
    <xf numFmtId="0" fontId="3"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166" fontId="5" fillId="0" borderId="0" xfId="0" applyNumberFormat="1" applyFont="1" applyAlignment="1">
      <alignment horizontal="center" vertical="center" wrapText="1"/>
    </xf>
    <xf numFmtId="0" fontId="17" fillId="0" borderId="0" xfId="5" applyFont="1"/>
    <xf numFmtId="0" fontId="0" fillId="0" borderId="0" xfId="0" applyAlignment="1">
      <alignment vertical="center" wrapText="1"/>
    </xf>
    <xf numFmtId="166" fontId="19" fillId="4" borderId="2" xfId="0" applyNumberFormat="1" applyFont="1" applyFill="1" applyBorder="1" applyAlignment="1">
      <alignment horizontal="center" vertical="center"/>
    </xf>
    <xf numFmtId="0" fontId="4" fillId="0" borderId="0" xfId="1"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170" fontId="7" fillId="0" borderId="13" xfId="6" applyNumberFormat="1" applyFont="1" applyBorder="1" applyAlignment="1" applyProtection="1">
      <alignment vertical="center"/>
      <protection locked="0"/>
    </xf>
    <xf numFmtId="170" fontId="7" fillId="0" borderId="15" xfId="6" applyNumberFormat="1" applyFont="1" applyBorder="1" applyAlignment="1" applyProtection="1">
      <alignment vertical="center"/>
      <protection locked="0"/>
    </xf>
    <xf numFmtId="170" fontId="7" fillId="0" borderId="18" xfId="6" applyNumberFormat="1" applyFont="1" applyBorder="1" applyAlignment="1" applyProtection="1">
      <alignment vertical="center"/>
      <protection locked="0"/>
    </xf>
    <xf numFmtId="170" fontId="20" fillId="0" borderId="2" xfId="6" applyNumberFormat="1" applyFont="1" applyBorder="1" applyAlignment="1" applyProtection="1">
      <alignment vertical="center"/>
    </xf>
    <xf numFmtId="0" fontId="11" fillId="0" borderId="0" xfId="1" applyFont="1" applyAlignment="1">
      <alignment horizontal="left" vertical="center"/>
    </xf>
    <xf numFmtId="0" fontId="4" fillId="0" borderId="0" xfId="1" applyFont="1" applyAlignment="1">
      <alignment vertical="center"/>
    </xf>
    <xf numFmtId="0" fontId="20" fillId="0" borderId="0" xfId="0" applyFont="1" applyAlignment="1">
      <alignment vertical="center"/>
    </xf>
    <xf numFmtId="164" fontId="4" fillId="0" borderId="19" xfId="2" applyFont="1" applyFill="1" applyBorder="1" applyAlignment="1" applyProtection="1">
      <alignment horizontal="center" vertical="center"/>
    </xf>
    <xf numFmtId="0" fontId="20" fillId="0" borderId="0" xfId="0" applyFont="1"/>
    <xf numFmtId="0" fontId="23" fillId="0" borderId="0" xfId="1" applyFont="1" applyAlignment="1">
      <alignment vertical="center"/>
    </xf>
    <xf numFmtId="0" fontId="13" fillId="0" borderId="0" xfId="0" applyFont="1" applyAlignment="1" applyProtection="1">
      <alignment vertical="center"/>
      <protection locked="0"/>
    </xf>
    <xf numFmtId="14" fontId="7" fillId="3" borderId="0" xfId="0" quotePrefix="1" applyNumberFormat="1" applyFont="1" applyFill="1"/>
    <xf numFmtId="0" fontId="16" fillId="4" borderId="0" xfId="0" applyFont="1" applyFill="1" applyAlignment="1">
      <alignment horizontal="center" vertical="center" wrapText="1"/>
    </xf>
    <xf numFmtId="0" fontId="16" fillId="4" borderId="0" xfId="0" applyFont="1" applyFill="1" applyAlignment="1">
      <alignment vertical="center" wrapText="1"/>
    </xf>
    <xf numFmtId="0" fontId="16" fillId="4" borderId="0" xfId="0" applyFont="1" applyFill="1" applyAlignment="1" applyProtection="1">
      <alignment horizontal="center" vertical="center" wrapText="1"/>
      <protection locked="0"/>
    </xf>
    <xf numFmtId="3" fontId="16" fillId="4" borderId="0" xfId="0" applyNumberFormat="1" applyFont="1" applyFill="1" applyAlignment="1" applyProtection="1">
      <alignment horizontal="center" vertical="center" wrapText="1"/>
      <protection locked="0"/>
    </xf>
    <xf numFmtId="169" fontId="16" fillId="0" borderId="0" xfId="0" applyNumberFormat="1" applyFont="1" applyAlignment="1">
      <alignment horizontal="center" vertical="center" wrapText="1"/>
    </xf>
    <xf numFmtId="166" fontId="16" fillId="0" borderId="0" xfId="0" applyNumberFormat="1" applyFont="1" applyAlignment="1">
      <alignment horizontal="center" vertical="center" wrapText="1"/>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4" fillId="0" borderId="2" xfId="0" applyFont="1" applyBorder="1" applyAlignment="1" applyProtection="1">
      <alignment horizontal="center" vertical="center" wrapText="1"/>
      <protection locked="0"/>
    </xf>
    <xf numFmtId="3" fontId="24" fillId="0" borderId="2" xfId="0" applyNumberFormat="1" applyFont="1" applyBorder="1" applyAlignment="1" applyProtection="1">
      <alignment horizontal="center" vertical="center" wrapText="1"/>
      <protection locked="0"/>
    </xf>
    <xf numFmtId="169" fontId="24" fillId="0" borderId="2" xfId="0" applyNumberFormat="1" applyFont="1" applyBorder="1" applyAlignment="1">
      <alignment horizontal="center" vertical="center" wrapText="1"/>
    </xf>
    <xf numFmtId="0" fontId="25" fillId="4" borderId="6"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4" fillId="0" borderId="6" xfId="1" applyFont="1" applyBorder="1" applyAlignment="1">
      <alignment horizontal="left" vertical="top"/>
    </xf>
    <xf numFmtId="0" fontId="4" fillId="0" borderId="4" xfId="1" applyFont="1" applyBorder="1" applyAlignment="1">
      <alignment horizontal="left" vertical="top"/>
    </xf>
    <xf numFmtId="0" fontId="5" fillId="0" borderId="0" xfId="0" applyFont="1" applyAlignment="1" applyProtection="1">
      <alignment horizontal="left" vertical="center" wrapText="1"/>
      <protection locked="0"/>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11" fillId="0" borderId="0" xfId="1" applyFont="1" applyAlignment="1">
      <alignment horizontal="left" vertical="top" wrapText="1"/>
    </xf>
    <xf numFmtId="0" fontId="11" fillId="0" borderId="11" xfId="1" applyFont="1" applyBorder="1" applyAlignment="1">
      <alignment horizontal="left" vertical="top"/>
    </xf>
    <xf numFmtId="0" fontId="11" fillId="0" borderId="12" xfId="1" applyFont="1" applyBorder="1" applyAlignment="1">
      <alignment horizontal="left" vertical="top"/>
    </xf>
    <xf numFmtId="0" fontId="11" fillId="0" borderId="14" xfId="1" applyFont="1" applyBorder="1" applyAlignment="1">
      <alignment horizontal="left" vertical="top"/>
    </xf>
    <xf numFmtId="0" fontId="11" fillId="0" borderId="9" xfId="1" applyFont="1" applyBorder="1" applyAlignment="1">
      <alignment horizontal="left" vertical="top"/>
    </xf>
    <xf numFmtId="0" fontId="11" fillId="0" borderId="16" xfId="1" applyFont="1" applyBorder="1" applyAlignment="1">
      <alignment horizontal="left" vertical="top"/>
    </xf>
    <xf numFmtId="0" fontId="11" fillId="0" borderId="17" xfId="1" applyFont="1" applyBorder="1" applyAlignment="1">
      <alignment horizontal="left" vertical="top"/>
    </xf>
    <xf numFmtId="0" fontId="0" fillId="0" borderId="8" xfId="0"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21" fillId="0" borderId="6" xfId="0" applyFont="1" applyBorder="1" applyAlignment="1">
      <alignment horizontal="left" vertical="center" wrapText="1"/>
    </xf>
    <xf numFmtId="0" fontId="21" fillId="0" borderId="4" xfId="0" applyFont="1" applyBorder="1" applyAlignment="1">
      <alignment horizontal="left" vertical="center" wrapText="1"/>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14" fillId="0" borderId="0" xfId="0" applyFont="1" applyAlignment="1">
      <alignment horizontal="left" vertical="center" wrapText="1"/>
    </xf>
    <xf numFmtId="0" fontId="11" fillId="0" borderId="5" xfId="0" applyFont="1" applyBorder="1" applyAlignment="1">
      <alignment horizontal="left" vertical="center" wrapText="1"/>
    </xf>
    <xf numFmtId="0" fontId="7" fillId="0" borderId="5" xfId="0" applyFont="1" applyBorder="1" applyAlignment="1">
      <alignment horizontal="left" vertical="center" wrapText="1"/>
    </xf>
    <xf numFmtId="0" fontId="6" fillId="2" borderId="1" xfId="0" applyFont="1" applyFill="1" applyBorder="1" applyAlignment="1">
      <alignment horizontal="center" vertical="center" wrapText="1"/>
    </xf>
  </cellXfs>
  <cellStyles count="7">
    <cellStyle name="Comma" xfId="3" builtinId="3"/>
    <cellStyle name="Comma 2" xfId="4" xr:uid="{00000000-0005-0000-0000-000001000000}"/>
    <cellStyle name="Currency" xfId="6" builtinId="4"/>
    <cellStyle name="Currency 2" xfId="2" xr:uid="{00000000-0005-0000-0000-000003000000}"/>
    <cellStyle name="Hyperlink" xfId="5" builtinId="8"/>
    <cellStyle name="Normal" xfId="0" builtinId="0"/>
    <cellStyle name="Normal 2" xfId="1"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85725</xdr:colOff>
      <xdr:row>52</xdr:row>
      <xdr:rowOff>0</xdr:rowOff>
    </xdr:from>
    <xdr:to>
      <xdr:col>7</xdr:col>
      <xdr:colOff>619125</xdr:colOff>
      <xdr:row>52</xdr:row>
      <xdr:rowOff>0</xdr:rowOff>
    </xdr:to>
    <xdr:sp macro="" textlink="">
      <xdr:nvSpPr>
        <xdr:cNvPr id="4" name="Text Box 36">
          <a:extLst>
            <a:ext uri="{FF2B5EF4-FFF2-40B4-BE49-F238E27FC236}">
              <a16:creationId xmlns:a16="http://schemas.microsoft.com/office/drawing/2014/main" id="{00000000-0008-0000-0000-000004000000}"/>
            </a:ext>
          </a:extLst>
        </xdr:cNvPr>
        <xdr:cNvSpPr txBox="1">
          <a:spLocks noChangeArrowheads="1"/>
        </xdr:cNvSpPr>
      </xdr:nvSpPr>
      <xdr:spPr bwMode="auto">
        <a:xfrm>
          <a:off x="5943600" y="100564950"/>
          <a:ext cx="4305300"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95250</xdr:colOff>
      <xdr:row>0</xdr:row>
      <xdr:rowOff>95250</xdr:rowOff>
    </xdr:from>
    <xdr:to>
      <xdr:col>0</xdr:col>
      <xdr:colOff>1158240</xdr:colOff>
      <xdr:row>0</xdr:row>
      <xdr:rowOff>592455</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89"/>
  <sheetViews>
    <sheetView showGridLines="0" tabSelected="1" view="pageBreakPreview" zoomScale="80" zoomScaleNormal="90" zoomScaleSheetLayoutView="80" zoomScalePageLayoutView="85" workbookViewId="0">
      <selection activeCell="A3" sqref="A3:H3"/>
    </sheetView>
  </sheetViews>
  <sheetFormatPr defaultColWidth="0" defaultRowHeight="12.6" zeroHeight="1" x14ac:dyDescent="0.2"/>
  <cols>
    <col min="1" max="1" width="32.6328125" style="1" customWidth="1"/>
    <col min="2" max="3" width="27.7265625" style="12" customWidth="1"/>
    <col min="4" max="4" width="25.08984375" style="1" customWidth="1"/>
    <col min="5" max="5" width="28.26953125" style="1" customWidth="1"/>
    <col min="6" max="6" width="8" style="1" customWidth="1"/>
    <col min="7" max="7" width="13.26953125" style="1" customWidth="1"/>
    <col min="8" max="8" width="16.26953125" style="1" customWidth="1"/>
    <col min="9" max="9" width="2" style="1" customWidth="1"/>
    <col min="10" max="16384" width="11" style="1" hidden="1"/>
  </cols>
  <sheetData>
    <row r="1" spans="1:8" ht="57.75" customHeight="1" thickBot="1" x14ac:dyDescent="0.25">
      <c r="B1" s="74" t="s">
        <v>52</v>
      </c>
      <c r="C1" s="75"/>
      <c r="D1" s="76"/>
      <c r="E1" s="76"/>
      <c r="F1" s="76"/>
      <c r="G1" s="77"/>
      <c r="H1" s="2"/>
    </row>
    <row r="2" spans="1:8" s="22" customFormat="1" ht="40.200000000000003" customHeight="1" x14ac:dyDescent="0.2">
      <c r="A2" s="78" t="str">
        <f>CONCATENATE("Version ",TEXT('Version Control '!$B$2,"0.0")," - Retrofit Program - Data Centers Eligible Measures Worksheet"," - ",'Version Control '!B3," ",'Version Control '!B4,","," ", 'Version Control '!B5)</f>
        <v>Version 1.0 - Retrofit Program - Data Centers Eligible Measures Worksheet - January 8, 2025</v>
      </c>
      <c r="B2" s="78"/>
      <c r="C2" s="78"/>
      <c r="D2" s="78"/>
      <c r="E2" s="78"/>
      <c r="F2" s="78"/>
      <c r="G2" s="78"/>
      <c r="H2" s="78"/>
    </row>
    <row r="3" spans="1:8" ht="262.95" customHeight="1" thickBot="1" x14ac:dyDescent="0.25">
      <c r="A3" s="79" t="s">
        <v>36</v>
      </c>
      <c r="B3" s="80"/>
      <c r="C3" s="80"/>
      <c r="D3" s="80"/>
      <c r="E3" s="80"/>
      <c r="F3" s="80"/>
      <c r="G3" s="80"/>
      <c r="H3" s="80"/>
    </row>
    <row r="4" spans="1:8" ht="26.25" customHeight="1" thickBot="1" x14ac:dyDescent="0.25">
      <c r="A4" s="81" t="s">
        <v>38</v>
      </c>
      <c r="B4" s="81"/>
      <c r="C4" s="81"/>
      <c r="D4" s="81"/>
      <c r="E4" s="81"/>
      <c r="F4" s="81"/>
      <c r="G4" s="81"/>
      <c r="H4" s="81"/>
    </row>
    <row r="5" spans="1:8" ht="44.25" customHeight="1" thickBot="1" x14ac:dyDescent="0.25">
      <c r="A5" s="51" t="s">
        <v>38</v>
      </c>
      <c r="B5" s="51" t="s">
        <v>40</v>
      </c>
      <c r="C5" s="51" t="s">
        <v>41</v>
      </c>
      <c r="D5" s="51" t="s">
        <v>46</v>
      </c>
      <c r="E5" s="52" t="s">
        <v>11</v>
      </c>
      <c r="F5" s="52" t="s">
        <v>2</v>
      </c>
      <c r="G5" s="53" t="s">
        <v>0</v>
      </c>
      <c r="H5" s="53" t="s">
        <v>1</v>
      </c>
    </row>
    <row r="6" spans="1:8" ht="30.75" customHeight="1" thickBot="1" x14ac:dyDescent="0.25">
      <c r="A6" s="71" t="s">
        <v>47</v>
      </c>
      <c r="B6" s="46" t="s">
        <v>39</v>
      </c>
      <c r="C6" s="46" t="s">
        <v>45</v>
      </c>
      <c r="D6" s="47">
        <v>2.4667499999999998</v>
      </c>
      <c r="E6" s="48"/>
      <c r="F6" s="49"/>
      <c r="G6" s="50">
        <v>1300</v>
      </c>
      <c r="H6" s="50">
        <f>F6*G6</f>
        <v>0</v>
      </c>
    </row>
    <row r="7" spans="1:8" ht="30.75" customHeight="1" thickBot="1" x14ac:dyDescent="0.25">
      <c r="A7" s="72"/>
      <c r="B7" s="46" t="s">
        <v>43</v>
      </c>
      <c r="C7" s="46" t="s">
        <v>45</v>
      </c>
      <c r="D7" s="47">
        <v>2.3517499999999996</v>
      </c>
      <c r="E7" s="48"/>
      <c r="F7" s="49"/>
      <c r="G7" s="50">
        <v>4500</v>
      </c>
      <c r="H7" s="50">
        <f t="shared" ref="H7:H8" si="0">F7*G7</f>
        <v>0</v>
      </c>
    </row>
    <row r="8" spans="1:8" ht="30.75" customHeight="1" thickBot="1" x14ac:dyDescent="0.25">
      <c r="A8" s="73"/>
      <c r="B8" s="46" t="s">
        <v>44</v>
      </c>
      <c r="C8" s="46" t="s">
        <v>45</v>
      </c>
      <c r="D8" s="47">
        <v>2.12175</v>
      </c>
      <c r="E8" s="48"/>
      <c r="F8" s="49"/>
      <c r="G8" s="50">
        <v>10000</v>
      </c>
      <c r="H8" s="50">
        <f t="shared" si="0"/>
        <v>0</v>
      </c>
    </row>
    <row r="9" spans="1:8" ht="30.75" customHeight="1" thickBot="1" x14ac:dyDescent="0.25">
      <c r="A9" s="71" t="s">
        <v>48</v>
      </c>
      <c r="B9" s="46" t="s">
        <v>39</v>
      </c>
      <c r="C9" s="46" t="s">
        <v>45</v>
      </c>
      <c r="D9" s="47">
        <v>2.9267499999999997</v>
      </c>
      <c r="E9" s="48"/>
      <c r="F9" s="49"/>
      <c r="G9" s="50">
        <v>1300</v>
      </c>
      <c r="H9" s="50">
        <f>F9*G9</f>
        <v>0</v>
      </c>
    </row>
    <row r="10" spans="1:8" ht="30.75" customHeight="1" thickBot="1" x14ac:dyDescent="0.25">
      <c r="A10" s="72"/>
      <c r="B10" s="46" t="s">
        <v>43</v>
      </c>
      <c r="C10" s="46" t="s">
        <v>45</v>
      </c>
      <c r="D10" s="47">
        <v>2.81175</v>
      </c>
      <c r="E10" s="48"/>
      <c r="F10" s="49"/>
      <c r="G10" s="50">
        <v>4500</v>
      </c>
      <c r="H10" s="50">
        <f t="shared" ref="H10:H11" si="1">F10*G10</f>
        <v>0</v>
      </c>
    </row>
    <row r="11" spans="1:8" ht="30.75" customHeight="1" thickBot="1" x14ac:dyDescent="0.25">
      <c r="A11" s="73"/>
      <c r="B11" s="46" t="s">
        <v>44</v>
      </c>
      <c r="C11" s="46" t="s">
        <v>45</v>
      </c>
      <c r="D11" s="47">
        <v>2.6967499999999993</v>
      </c>
      <c r="E11" s="48"/>
      <c r="F11" s="49"/>
      <c r="G11" s="50">
        <v>10000</v>
      </c>
      <c r="H11" s="50">
        <f t="shared" si="1"/>
        <v>0</v>
      </c>
    </row>
    <row r="12" spans="1:8" ht="30.75" customHeight="1" thickBot="1" x14ac:dyDescent="0.25">
      <c r="A12" s="71" t="s">
        <v>49</v>
      </c>
      <c r="B12" s="46" t="s">
        <v>39</v>
      </c>
      <c r="C12" s="46" t="s">
        <v>45</v>
      </c>
      <c r="D12" s="47">
        <v>2.8692500000000001</v>
      </c>
      <c r="E12" s="48"/>
      <c r="F12" s="49"/>
      <c r="G12" s="50">
        <v>1300</v>
      </c>
      <c r="H12" s="50">
        <f>F12*G12</f>
        <v>0</v>
      </c>
    </row>
    <row r="13" spans="1:8" ht="30.75" customHeight="1" thickBot="1" x14ac:dyDescent="0.25">
      <c r="A13" s="72"/>
      <c r="B13" s="46" t="s">
        <v>43</v>
      </c>
      <c r="C13" s="46" t="s">
        <v>45</v>
      </c>
      <c r="D13" s="47">
        <v>2.7542499999999999</v>
      </c>
      <c r="E13" s="48"/>
      <c r="F13" s="49"/>
      <c r="G13" s="50">
        <v>4500</v>
      </c>
      <c r="H13" s="50">
        <f t="shared" ref="H13:H14" si="2">F13*G13</f>
        <v>0</v>
      </c>
    </row>
    <row r="14" spans="1:8" ht="30.75" customHeight="1" thickBot="1" x14ac:dyDescent="0.25">
      <c r="A14" s="73"/>
      <c r="B14" s="46" t="s">
        <v>44</v>
      </c>
      <c r="C14" s="46" t="s">
        <v>45</v>
      </c>
      <c r="D14" s="47">
        <v>2.6392499999999997</v>
      </c>
      <c r="E14" s="48"/>
      <c r="F14" s="49"/>
      <c r="G14" s="50">
        <v>10000</v>
      </c>
      <c r="H14" s="50">
        <f t="shared" si="2"/>
        <v>0</v>
      </c>
    </row>
    <row r="15" spans="1:8" ht="30.75" customHeight="1" thickBot="1" x14ac:dyDescent="0.25">
      <c r="A15" s="71" t="s">
        <v>50</v>
      </c>
      <c r="B15" s="46" t="s">
        <v>39</v>
      </c>
      <c r="C15" s="46" t="s">
        <v>45</v>
      </c>
      <c r="D15" s="47">
        <v>2.81175</v>
      </c>
      <c r="E15" s="48"/>
      <c r="F15" s="49"/>
      <c r="G15" s="50">
        <v>1300</v>
      </c>
      <c r="H15" s="50">
        <f>F15*G15</f>
        <v>0</v>
      </c>
    </row>
    <row r="16" spans="1:8" ht="30.75" customHeight="1" thickBot="1" x14ac:dyDescent="0.25">
      <c r="A16" s="72"/>
      <c r="B16" s="46" t="s">
        <v>43</v>
      </c>
      <c r="C16" s="46" t="s">
        <v>45</v>
      </c>
      <c r="D16" s="47">
        <v>2.4092499999999997</v>
      </c>
      <c r="E16" s="48"/>
      <c r="F16" s="49"/>
      <c r="G16" s="50">
        <v>4500</v>
      </c>
      <c r="H16" s="50">
        <f t="shared" ref="H16:H17" si="3">F16*G16</f>
        <v>0</v>
      </c>
    </row>
    <row r="17" spans="1:9" ht="30.75" customHeight="1" thickBot="1" x14ac:dyDescent="0.25">
      <c r="A17" s="73"/>
      <c r="B17" s="46" t="s">
        <v>44</v>
      </c>
      <c r="C17" s="46" t="s">
        <v>45</v>
      </c>
      <c r="D17" s="47">
        <v>2.3517499999999996</v>
      </c>
      <c r="E17" s="48"/>
      <c r="F17" s="49"/>
      <c r="G17" s="50">
        <v>10000</v>
      </c>
      <c r="H17" s="50">
        <f t="shared" si="3"/>
        <v>0</v>
      </c>
    </row>
    <row r="18" spans="1:9" ht="30.75" customHeight="1" thickBot="1" x14ac:dyDescent="0.25">
      <c r="A18" s="71" t="s">
        <v>51</v>
      </c>
      <c r="B18" s="46" t="s">
        <v>39</v>
      </c>
      <c r="C18" s="46" t="s">
        <v>45</v>
      </c>
      <c r="D18" s="47">
        <v>2.7542499999999999</v>
      </c>
      <c r="E18" s="48"/>
      <c r="F18" s="49"/>
      <c r="G18" s="50">
        <v>1300</v>
      </c>
      <c r="H18" s="50">
        <f>F18*G18</f>
        <v>0</v>
      </c>
    </row>
    <row r="19" spans="1:9" ht="30.75" customHeight="1" thickBot="1" x14ac:dyDescent="0.25">
      <c r="A19" s="72"/>
      <c r="B19" s="46" t="s">
        <v>43</v>
      </c>
      <c r="C19" s="46" t="s">
        <v>45</v>
      </c>
      <c r="D19" s="47">
        <v>2.3517499999999996</v>
      </c>
      <c r="E19" s="48"/>
      <c r="F19" s="49"/>
      <c r="G19" s="50">
        <v>4500</v>
      </c>
      <c r="H19" s="50">
        <f t="shared" ref="H19:H20" si="4">F19*G19</f>
        <v>0</v>
      </c>
    </row>
    <row r="20" spans="1:9" ht="30.75" customHeight="1" thickBot="1" x14ac:dyDescent="0.25">
      <c r="A20" s="73"/>
      <c r="B20" s="46" t="s">
        <v>44</v>
      </c>
      <c r="C20" s="46" t="s">
        <v>45</v>
      </c>
      <c r="D20" s="47">
        <v>2.2942499999999999</v>
      </c>
      <c r="E20" s="48"/>
      <c r="F20" s="49"/>
      <c r="G20" s="50">
        <v>10000</v>
      </c>
      <c r="H20" s="50">
        <f t="shared" si="4"/>
        <v>0</v>
      </c>
    </row>
    <row r="21" spans="1:9" ht="30" customHeight="1" x14ac:dyDescent="0.2">
      <c r="A21" s="69" t="s">
        <v>42</v>
      </c>
      <c r="B21" s="70"/>
      <c r="C21" s="70"/>
      <c r="D21" s="70"/>
      <c r="E21" s="70"/>
      <c r="F21" s="70"/>
      <c r="G21" s="70"/>
      <c r="H21" s="70"/>
    </row>
    <row r="22" spans="1:9" ht="10.95" customHeight="1" x14ac:dyDescent="0.2">
      <c r="A22" s="40"/>
      <c r="B22" s="41"/>
      <c r="C22" s="41"/>
      <c r="D22" s="41"/>
      <c r="E22" s="42"/>
      <c r="F22" s="43"/>
      <c r="G22" s="44"/>
      <c r="H22" s="45"/>
    </row>
    <row r="23" spans="1:9" ht="30.75" customHeight="1" thickBot="1" x14ac:dyDescent="0.25">
      <c r="A23" s="57" t="s">
        <v>16</v>
      </c>
      <c r="B23" s="57"/>
      <c r="C23" s="57"/>
      <c r="D23" s="57"/>
      <c r="E23" s="57"/>
      <c r="F23" s="57"/>
      <c r="G23" s="57"/>
      <c r="H23" s="57"/>
      <c r="I23" s="57"/>
    </row>
    <row r="24" spans="1:9" ht="14.4" thickBot="1" x14ac:dyDescent="0.25">
      <c r="A24" s="17"/>
      <c r="B24" s="16"/>
      <c r="C24" s="16"/>
      <c r="D24" s="58" t="s">
        <v>17</v>
      </c>
      <c r="E24" s="59"/>
      <c r="F24" s="59"/>
      <c r="G24" s="60"/>
      <c r="H24" s="23">
        <f>SUM(H6:H20)</f>
        <v>0</v>
      </c>
    </row>
    <row r="25" spans="1:9" ht="30.75" customHeight="1" x14ac:dyDescent="0.2">
      <c r="A25" s="17"/>
      <c r="B25" s="16"/>
      <c r="C25" s="16"/>
      <c r="D25" s="16"/>
      <c r="E25" s="18"/>
      <c r="F25" s="19"/>
      <c r="G25" s="16"/>
      <c r="H25" s="20"/>
    </row>
    <row r="26" spans="1:9" ht="18" customHeight="1" x14ac:dyDescent="0.2">
      <c r="A26" s="24" t="s">
        <v>18</v>
      </c>
      <c r="B26" s="25"/>
      <c r="C26" s="25"/>
      <c r="D26" s="25"/>
      <c r="E26" s="25"/>
      <c r="F26" s="26"/>
      <c r="G26" s="27"/>
      <c r="H26" s="3"/>
    </row>
    <row r="27" spans="1:9" ht="18" customHeight="1" thickBot="1" x14ac:dyDescent="0.25">
      <c r="A27" s="61" t="s">
        <v>19</v>
      </c>
      <c r="B27" s="61"/>
      <c r="C27" s="61"/>
      <c r="D27" s="61"/>
      <c r="E27" s="61"/>
      <c r="F27" s="61"/>
      <c r="G27" s="61"/>
      <c r="H27" s="61"/>
    </row>
    <row r="28" spans="1:9" ht="18" customHeight="1" x14ac:dyDescent="0.2">
      <c r="A28" s="62" t="s">
        <v>20</v>
      </c>
      <c r="B28" s="63"/>
      <c r="C28" s="63"/>
      <c r="D28" s="63"/>
      <c r="E28" s="63"/>
      <c r="F28" s="63"/>
      <c r="G28" s="63"/>
      <c r="H28" s="28"/>
    </row>
    <row r="29" spans="1:9" ht="18" customHeight="1" x14ac:dyDescent="0.2">
      <c r="A29" s="64" t="s">
        <v>21</v>
      </c>
      <c r="B29" s="65"/>
      <c r="C29" s="65"/>
      <c r="D29" s="65"/>
      <c r="E29" s="65"/>
      <c r="F29" s="65"/>
      <c r="G29" s="65"/>
      <c r="H29" s="29"/>
    </row>
    <row r="30" spans="1:9" ht="18" customHeight="1" thickBot="1" x14ac:dyDescent="0.25">
      <c r="A30" s="66" t="s">
        <v>22</v>
      </c>
      <c r="B30" s="67"/>
      <c r="C30" s="67"/>
      <c r="D30" s="67"/>
      <c r="E30" s="67"/>
      <c r="F30" s="67"/>
      <c r="G30" s="67"/>
      <c r="H30" s="30"/>
    </row>
    <row r="31" spans="1:9" ht="18" customHeight="1" thickBot="1" x14ac:dyDescent="0.25">
      <c r="A31" s="55" t="s">
        <v>23</v>
      </c>
      <c r="B31" s="56"/>
      <c r="C31" s="56"/>
      <c r="D31" s="56"/>
      <c r="E31" s="56"/>
      <c r="F31" s="56"/>
      <c r="G31" s="56"/>
      <c r="H31" s="31">
        <f>SUM(H28:I30)</f>
        <v>0</v>
      </c>
    </row>
    <row r="32" spans="1:9" ht="18" customHeight="1" x14ac:dyDescent="0.2">
      <c r="A32" s="24" t="s">
        <v>24</v>
      </c>
      <c r="B32" s="3"/>
      <c r="C32" s="3"/>
      <c r="D32" s="3"/>
      <c r="E32" s="3"/>
      <c r="F32" s="3"/>
      <c r="G32" s="3"/>
      <c r="H32" s="3"/>
    </row>
    <row r="33" spans="1:8" ht="17.399999999999999" customHeight="1" x14ac:dyDescent="0.2">
      <c r="A33" s="32" t="s">
        <v>25</v>
      </c>
      <c r="B33" s="3"/>
      <c r="C33" s="3"/>
      <c r="D33" s="3"/>
      <c r="E33" s="3"/>
      <c r="F33" s="3"/>
      <c r="G33" s="3"/>
      <c r="H33" s="3"/>
    </row>
    <row r="34" spans="1:8" ht="17.399999999999999" customHeight="1" x14ac:dyDescent="0.2">
      <c r="A34" s="32" t="s">
        <v>26</v>
      </c>
      <c r="B34" s="3"/>
      <c r="C34" s="3"/>
      <c r="D34" s="3"/>
      <c r="E34" s="3"/>
      <c r="F34" s="3"/>
      <c r="G34" s="3"/>
      <c r="H34" s="3"/>
    </row>
    <row r="35" spans="1:8" ht="17.399999999999999" customHeight="1" x14ac:dyDescent="0.2">
      <c r="A35" s="32" t="s">
        <v>27</v>
      </c>
      <c r="B35" s="3"/>
      <c r="C35" s="3"/>
      <c r="D35" s="3"/>
      <c r="E35" s="3"/>
      <c r="F35" s="3"/>
      <c r="G35" s="3"/>
      <c r="H35" s="3"/>
    </row>
    <row r="36" spans="1:8" ht="17.399999999999999" customHeight="1" x14ac:dyDescent="0.2">
      <c r="A36" s="32" t="s">
        <v>28</v>
      </c>
      <c r="B36" s="3"/>
      <c r="C36" s="3"/>
      <c r="D36" s="3"/>
      <c r="E36" s="3"/>
      <c r="F36" s="3"/>
      <c r="G36" s="3"/>
      <c r="H36" s="3"/>
    </row>
    <row r="37" spans="1:8" ht="17.399999999999999" customHeight="1" x14ac:dyDescent="0.2">
      <c r="A37" s="32" t="s">
        <v>29</v>
      </c>
      <c r="B37" s="3"/>
      <c r="C37" s="3"/>
      <c r="D37" s="3"/>
      <c r="E37" s="3"/>
      <c r="F37" s="3"/>
      <c r="G37" s="3"/>
      <c r="H37" s="3"/>
    </row>
    <row r="38" spans="1:8" ht="17.399999999999999" customHeight="1" x14ac:dyDescent="0.2">
      <c r="A38" s="32" t="s">
        <v>30</v>
      </c>
      <c r="B38" s="3"/>
      <c r="C38" s="3"/>
      <c r="D38" s="3"/>
      <c r="E38" s="3"/>
      <c r="F38" s="3"/>
      <c r="G38" s="3"/>
      <c r="H38" s="3"/>
    </row>
    <row r="39" spans="1:8" ht="17.399999999999999" customHeight="1" x14ac:dyDescent="0.2">
      <c r="A39" s="32" t="s">
        <v>31</v>
      </c>
      <c r="B39" s="3"/>
      <c r="C39" s="3"/>
      <c r="D39" s="3"/>
      <c r="E39" s="3"/>
      <c r="F39" s="3"/>
      <c r="G39" s="3"/>
      <c r="H39" s="3"/>
    </row>
    <row r="40" spans="1:8" ht="17.399999999999999" customHeight="1" x14ac:dyDescent="0.2">
      <c r="A40" s="32" t="s">
        <v>32</v>
      </c>
      <c r="B40" s="3"/>
      <c r="C40" s="3"/>
      <c r="D40" s="3"/>
      <c r="E40" s="3"/>
      <c r="F40" s="3"/>
      <c r="G40" s="3"/>
      <c r="H40" s="3"/>
    </row>
    <row r="41" spans="1:8" ht="12" customHeight="1" x14ac:dyDescent="0.2">
      <c r="A41" s="32"/>
      <c r="B41" s="3"/>
      <c r="C41" s="3"/>
      <c r="D41" s="3"/>
      <c r="E41" s="3"/>
      <c r="F41" s="3"/>
      <c r="G41" s="3"/>
      <c r="H41" s="3"/>
    </row>
    <row r="42" spans="1:8" ht="12" customHeight="1" x14ac:dyDescent="0.2">
      <c r="A42" s="33" t="s">
        <v>33</v>
      </c>
      <c r="B42" s="34"/>
      <c r="C42" s="34"/>
      <c r="D42" s="34"/>
      <c r="E42" s="34"/>
      <c r="F42" s="34"/>
      <c r="G42" s="34"/>
      <c r="H42" s="35">
        <f>H24</f>
        <v>0</v>
      </c>
    </row>
    <row r="43" spans="1:8" ht="12" customHeight="1" x14ac:dyDescent="0.2">
      <c r="A43" s="33"/>
      <c r="B43" s="34"/>
      <c r="C43" s="34"/>
      <c r="D43" s="34"/>
      <c r="E43" s="34"/>
      <c r="F43" s="34"/>
      <c r="G43" s="34"/>
      <c r="H43" s="34"/>
    </row>
    <row r="44" spans="1:8" ht="12" customHeight="1" x14ac:dyDescent="0.2">
      <c r="A44" s="33" t="s">
        <v>34</v>
      </c>
      <c r="B44" s="36"/>
      <c r="C44" s="36"/>
      <c r="D44" s="36"/>
      <c r="E44" s="36"/>
      <c r="F44" s="36"/>
      <c r="G44" s="36"/>
      <c r="H44" s="35">
        <f>H31*0.5</f>
        <v>0</v>
      </c>
    </row>
    <row r="45" spans="1:8" ht="12" customHeight="1" x14ac:dyDescent="0.2">
      <c r="A45" s="37"/>
      <c r="B45" s="36"/>
      <c r="C45" s="36"/>
      <c r="D45" s="36"/>
      <c r="E45" s="36"/>
      <c r="F45" s="36"/>
      <c r="G45" s="36"/>
      <c r="H45" s="36"/>
    </row>
    <row r="46" spans="1:8" ht="12" customHeight="1" x14ac:dyDescent="0.2">
      <c r="A46" s="33" t="s">
        <v>35</v>
      </c>
      <c r="B46" s="36"/>
      <c r="C46" s="36"/>
      <c r="D46" s="36"/>
      <c r="E46" s="36"/>
      <c r="F46" s="36"/>
      <c r="G46" s="36"/>
      <c r="H46" s="35">
        <f>IF(H42&gt;H44,H44,H42)</f>
        <v>0</v>
      </c>
    </row>
    <row r="47" spans="1:8" ht="12" customHeight="1" x14ac:dyDescent="0.2">
      <c r="A47" s="17"/>
      <c r="B47" s="16"/>
      <c r="C47" s="16"/>
      <c r="D47" s="16"/>
      <c r="E47" s="18"/>
      <c r="F47" s="19"/>
      <c r="G47" s="16"/>
      <c r="H47" s="20"/>
    </row>
    <row r="48" spans="1:8" ht="12" customHeight="1" x14ac:dyDescent="0.2">
      <c r="A48" s="17"/>
      <c r="B48" s="16"/>
      <c r="C48" s="16"/>
      <c r="D48" s="16"/>
      <c r="E48" s="18"/>
      <c r="F48" s="19"/>
      <c r="G48" s="16"/>
      <c r="H48" s="20"/>
    </row>
    <row r="49" spans="1:8" ht="32.4" customHeight="1" x14ac:dyDescent="0.2">
      <c r="A49" s="13" t="s">
        <v>12</v>
      </c>
      <c r="B49" s="68"/>
      <c r="C49" s="68"/>
      <c r="D49" s="68"/>
      <c r="E49" s="38"/>
      <c r="F49" s="38"/>
      <c r="G49" s="38"/>
      <c r="H49" s="38"/>
    </row>
    <row r="50" spans="1:8" ht="32.4" customHeight="1" x14ac:dyDescent="0.2">
      <c r="A50" s="13" t="s">
        <v>13</v>
      </c>
      <c r="B50" s="54"/>
      <c r="C50" s="54"/>
      <c r="D50" s="54"/>
      <c r="E50" s="38"/>
      <c r="F50" s="38"/>
      <c r="G50" s="38"/>
      <c r="H50" s="38"/>
    </row>
    <row r="51" spans="1:8" ht="32.4" customHeight="1" x14ac:dyDescent="0.2">
      <c r="A51" s="13" t="s">
        <v>14</v>
      </c>
      <c r="B51" s="54"/>
      <c r="C51" s="54"/>
      <c r="D51" s="54"/>
      <c r="E51" s="38"/>
      <c r="F51" s="38"/>
      <c r="G51" s="38"/>
      <c r="H51" s="38"/>
    </row>
    <row r="52" spans="1:8" ht="32.4" customHeight="1" x14ac:dyDescent="0.2">
      <c r="A52" s="14"/>
      <c r="B52" s="54"/>
      <c r="C52" s="54"/>
      <c r="D52" s="54"/>
      <c r="E52" s="38"/>
      <c r="F52" s="38"/>
      <c r="G52" s="38"/>
      <c r="H52" s="38"/>
    </row>
    <row r="53" spans="1:8" ht="12.75" customHeight="1" x14ac:dyDescent="0.2">
      <c r="B53" s="15"/>
      <c r="C53" s="15"/>
      <c r="E53" s="38"/>
      <c r="F53" s="38"/>
      <c r="G53" s="38"/>
      <c r="H53" s="38"/>
    </row>
    <row r="54" spans="1:8" ht="12.75" customHeight="1" x14ac:dyDescent="0.2"/>
    <row r="55" spans="1:8" ht="12.75" hidden="1" customHeight="1" x14ac:dyDescent="0.2"/>
    <row r="56" spans="1:8" x14ac:dyDescent="0.2"/>
    <row r="57" spans="1:8" x14ac:dyDescent="0.2"/>
    <row r="58" spans="1:8" x14ac:dyDescent="0.2"/>
    <row r="59" spans="1:8" x14ac:dyDescent="0.2"/>
    <row r="60" spans="1:8" x14ac:dyDescent="0.2"/>
    <row r="61" spans="1:8" x14ac:dyDescent="0.2"/>
    <row r="62" spans="1:8" x14ac:dyDescent="0.2"/>
    <row r="63" spans="1:8" x14ac:dyDescent="0.2"/>
    <row r="64" spans="1:8"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9" x14ac:dyDescent="0.2"/>
    <row r="90" x14ac:dyDescent="0.2"/>
    <row r="91" x14ac:dyDescent="0.2"/>
    <row r="92" x14ac:dyDescent="0.2"/>
    <row r="94" x14ac:dyDescent="0.2"/>
    <row r="95" x14ac:dyDescent="0.2"/>
    <row r="569" x14ac:dyDescent="0.2"/>
    <row r="584" x14ac:dyDescent="0.2"/>
    <row r="585" x14ac:dyDescent="0.2"/>
    <row r="586" x14ac:dyDescent="0.2"/>
    <row r="587" x14ac:dyDescent="0.2"/>
    <row r="588" x14ac:dyDescent="0.2"/>
    <row r="590" x14ac:dyDescent="0.2"/>
    <row r="591"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sheetData>
  <sheetProtection algorithmName="SHA-512" hashValue="udZ65pIXvH95EQWpJFUvAwFFMqGtgeiOnPk6GzxzkuFwGsvcbZWWPw8KjXNgm0X/WpmvKH/naaiiRd68cPM5eA==" saltValue="3vdAfkV7rNdSgBCafJ1YUA==" spinCount="100000" sheet="1" objects="1" scenarios="1"/>
  <mergeCells count="21">
    <mergeCell ref="B1:G1"/>
    <mergeCell ref="A9:A11"/>
    <mergeCell ref="A12:A14"/>
    <mergeCell ref="A2:H2"/>
    <mergeCell ref="A3:H3"/>
    <mergeCell ref="A4:H4"/>
    <mergeCell ref="A21:H21"/>
    <mergeCell ref="A6:A8"/>
    <mergeCell ref="A15:A17"/>
    <mergeCell ref="A18:A20"/>
    <mergeCell ref="B51:D51"/>
    <mergeCell ref="B52:D52"/>
    <mergeCell ref="A31:G31"/>
    <mergeCell ref="A23:I23"/>
    <mergeCell ref="D24:G24"/>
    <mergeCell ref="A27:H27"/>
    <mergeCell ref="A28:G28"/>
    <mergeCell ref="A29:G29"/>
    <mergeCell ref="A30:G30"/>
    <mergeCell ref="B49:D49"/>
    <mergeCell ref="B50:D50"/>
  </mergeCells>
  <phoneticPr fontId="1"/>
  <printOptions horizontalCentered="1"/>
  <pageMargins left="0.62" right="0.25" top="0.6" bottom="0.55000000000000004" header="0.38" footer="0.54"/>
  <pageSetup scale="47" orientation="portrait" r:id="rId1"/>
  <headerFooter alignWithMargins="0">
    <oddFooter>&amp;LTM SAVE ON ENERGY is a trademark of the Independent Electricity System Operator (IESO). 
© 2025 Independent Electricity System Operator. All rights reserved.&amp;CV1.0&amp;RPage &amp;P of &amp;N</oddFooter>
  </headerFooter>
  <rowBreaks count="2" manualBreakCount="2">
    <brk id="25" max="7" man="1"/>
    <brk id="5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7" sqref="A37"/>
    </sheetView>
  </sheetViews>
  <sheetFormatPr defaultRowHeight="12.6" x14ac:dyDescent="0.2"/>
  <cols>
    <col min="1" max="1" width="163" bestFit="1" customWidth="1"/>
  </cols>
  <sheetData>
    <row r="1" spans="1:1" ht="13.2" x14ac:dyDescent="0.25">
      <c r="A1" s="21" t="s">
        <v>15</v>
      </c>
    </row>
  </sheetData>
  <hyperlinks>
    <hyperlink ref="A1" r:id="rId1" tooltip="click to email retrofit@ieso.ca"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5" sqref="B5"/>
    </sheetView>
  </sheetViews>
  <sheetFormatPr defaultRowHeight="12.6" x14ac:dyDescent="0.2"/>
  <cols>
    <col min="1" max="1" width="14.36328125" bestFit="1" customWidth="1"/>
    <col min="2" max="2" width="10.36328125" bestFit="1" customWidth="1"/>
  </cols>
  <sheetData>
    <row r="2" spans="1:2" x14ac:dyDescent="0.2">
      <c r="A2" t="s">
        <v>3</v>
      </c>
      <c r="B2" s="6">
        <v>1</v>
      </c>
    </row>
    <row r="3" spans="1:2" x14ac:dyDescent="0.2">
      <c r="A3" s="5" t="s">
        <v>5</v>
      </c>
      <c r="B3" s="39" t="s">
        <v>37</v>
      </c>
    </row>
    <row r="4" spans="1:2" x14ac:dyDescent="0.2">
      <c r="A4" s="5" t="s">
        <v>6</v>
      </c>
      <c r="B4" s="7">
        <v>8</v>
      </c>
    </row>
    <row r="5" spans="1:2" x14ac:dyDescent="0.2">
      <c r="A5" s="5" t="s">
        <v>7</v>
      </c>
      <c r="B5" s="7">
        <v>2025</v>
      </c>
    </row>
    <row r="6" spans="1:2" x14ac:dyDescent="0.2">
      <c r="A6" s="5"/>
    </row>
    <row r="7" spans="1:2" ht="17.399999999999999" x14ac:dyDescent="0.3">
      <c r="A7" s="4" t="s">
        <v>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2"/>
  <sheetViews>
    <sheetView workbookViewId="0">
      <selection activeCell="C9" sqref="C9"/>
    </sheetView>
  </sheetViews>
  <sheetFormatPr defaultColWidth="9" defaultRowHeight="12.6" x14ac:dyDescent="0.2"/>
  <cols>
    <col min="1" max="1" width="13.7265625" style="9" bestFit="1" customWidth="1"/>
    <col min="2" max="2" width="10" style="9" bestFit="1" customWidth="1"/>
    <col min="3" max="3" width="71.7265625" style="9" bestFit="1" customWidth="1"/>
    <col min="4" max="16384" width="9" style="9"/>
  </cols>
  <sheetData>
    <row r="1" spans="1:3" x14ac:dyDescent="0.2">
      <c r="A1" s="8" t="s">
        <v>8</v>
      </c>
      <c r="B1" s="8" t="s">
        <v>9</v>
      </c>
      <c r="C1" s="8" t="s">
        <v>10</v>
      </c>
    </row>
    <row r="2" spans="1:3" x14ac:dyDescent="0.2">
      <c r="A2" s="11">
        <v>1</v>
      </c>
      <c r="B2" s="10">
        <v>44203</v>
      </c>
      <c r="C2" s="9"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20A9ACA12C641857D659674397BF8" ma:contentTypeVersion="14" ma:contentTypeDescription="Create a new document." ma:contentTypeScope="" ma:versionID="d86b531a19046ef93fa7491aed8ca0ae">
  <xsd:schema xmlns:xsd="http://www.w3.org/2001/XMLSchema" xmlns:xs="http://www.w3.org/2001/XMLSchema" xmlns:p="http://schemas.microsoft.com/office/2006/metadata/properties" xmlns:ns3="c492c25b-f44b-4563-bf66-686680884602" xmlns:ns4="fa0cd74e-3b3e-4c88-b9bf-46e98dc0e5b4" targetNamespace="http://schemas.microsoft.com/office/2006/metadata/properties" ma:root="true" ma:fieldsID="a011a40e896cc701caaf0339c0719785" ns3:_="" ns4:_="">
    <xsd:import namespace="c492c25b-f44b-4563-bf66-686680884602"/>
    <xsd:import namespace="fa0cd74e-3b3e-4c88-b9bf-46e98dc0e5b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_activity" minOccurs="0"/>
                <xsd:element ref="ns4:MediaServiceObjectDetectorVersions" minOccurs="0"/>
                <xsd:element ref="ns4:MediaServiceSearchProperties" minOccurs="0"/>
                <xsd:element ref="ns4:MediaServiceSystem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2c25b-f44b-4563-bf66-6866808846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0cd74e-3b3e-4c88-b9bf-46e98dc0e5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a0cd74e-3b3e-4c88-b9bf-46e98dc0e5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0FE40-1D83-4B2A-B1B0-2BAD56BEC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2c25b-f44b-4563-bf66-686680884602"/>
    <ds:schemaRef ds:uri="fa0cd74e-3b3e-4c88-b9bf-46e98dc0e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C1CDD-1DD7-4E7F-A7A9-82798F63B5AE}">
  <ds:schemaRefs>
    <ds:schemaRef ds:uri="http://purl.org/dc/dcmitype/"/>
    <ds:schemaRef ds:uri="http://purl.org/dc/elements/1.1/"/>
    <ds:schemaRef ds:uri="http://schemas.microsoft.com/office/2006/documentManagement/types"/>
    <ds:schemaRef ds:uri="http://schemas.openxmlformats.org/package/2006/metadata/core-properties"/>
    <ds:schemaRef ds:uri="c492c25b-f44b-4563-bf66-686680884602"/>
    <ds:schemaRef ds:uri="fa0cd74e-3b3e-4c88-b9bf-46e98dc0e5b4"/>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0B3871F-E7F3-45E0-B358-3D88326DF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Accessibility Disclaimer</vt:lpstr>
      <vt:lpstr>Version Control </vt:lpstr>
      <vt:lpstr>Revision History</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2025-01-03T17:43:41Z</cp:lastPrinted>
  <dcterms:created xsi:type="dcterms:W3CDTF">2006-11-22T17:43:49Z</dcterms:created>
  <dcterms:modified xsi:type="dcterms:W3CDTF">2025-01-03T17:47:34Z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0x01010056820A9ACA12C641857D659674397BF8</vt:lpwstr>
  </property>
</Properties>
</file>