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C:\Users\wongt\Downloads\"/>
    </mc:Choice>
  </mc:AlternateContent>
  <xr:revisionPtr revIDLastSave="0" documentId="8_{0D11A179-B179-48D7-A2E4-A43904E96FAB}" xr6:coauthVersionLast="47" xr6:coauthVersionMax="47" xr10:uidLastSave="{00000000-0000-0000-0000-000000000000}"/>
  <workbookProtection workbookAlgorithmName="SHA-512" workbookHashValue="PxFFCPWnKAIqxbsoRTX+eeZQMx7ckAsK5wOZibzm6wtJ7+o6Z034k8RpCrnyKACUXLTWOb92vw6ccihPvA7hPQ==" workbookSaltValue="8uG6YP3Od9q7aWFiuFcuAg==" workbookSpinCount="100000" lockStructure="1"/>
  <bookViews>
    <workbookView xWindow="-108" yWindow="-108" windowWidth="23256" windowHeight="12576" xr2:uid="{00000000-000D-0000-FFFF-FFFF00000000}"/>
  </bookViews>
  <sheets>
    <sheet name="Worksheet" sheetId="1" r:id="rId1"/>
    <sheet name="Accessbility Disclaimer" sheetId="2" r:id="rId2"/>
    <sheet name="Version Controls" sheetId="3" state="hidden" r:id="rId3"/>
    <sheet name="Revision History" sheetId="4" state="hidden" r:id="rId4"/>
  </sheets>
  <definedNames>
    <definedName name="_xlnm.Print_Area" localSheetId="0">Worksheet!$A$1:$G$72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1" l="1"/>
  <c r="E40" i="1"/>
  <c r="D40" i="1"/>
  <c r="C40" i="1"/>
  <c r="B40" i="1"/>
  <c r="F51" i="1" l="1"/>
  <c r="F64" i="1" s="1"/>
  <c r="E18" i="1"/>
  <c r="E17" i="1"/>
  <c r="E16" i="1"/>
  <c r="E15" i="1"/>
  <c r="E30" i="1"/>
  <c r="E31" i="1"/>
  <c r="E32" i="1"/>
  <c r="E33" i="1"/>
  <c r="E29" i="1"/>
  <c r="E28" i="1"/>
  <c r="E27" i="1"/>
  <c r="E26" i="1"/>
  <c r="E25" i="1"/>
  <c r="E24" i="1"/>
  <c r="E23" i="1"/>
  <c r="E22" i="1"/>
  <c r="E21" i="1"/>
  <c r="E14" i="1"/>
  <c r="E13" i="1"/>
  <c r="E12" i="1"/>
  <c r="E11" i="1"/>
  <c r="E10" i="1"/>
  <c r="E9" i="1"/>
  <c r="E6" i="1"/>
  <c r="E7" i="1"/>
  <c r="E8" i="1"/>
  <c r="F43" i="1" l="1"/>
  <c r="F62" i="1" s="1"/>
  <c r="F66" i="1" s="1"/>
</calcChain>
</file>

<file path=xl/sharedStrings.xml><?xml version="1.0" encoding="utf-8"?>
<sst xmlns="http://schemas.openxmlformats.org/spreadsheetml/2006/main" count="105" uniqueCount="74">
  <si>
    <t>Required Information</t>
  </si>
  <si>
    <t>HP of new compressor</t>
  </si>
  <si>
    <t xml:space="preserve">HP of replaced compressor </t>
  </si>
  <si>
    <t>What form of control is being installed?</t>
  </si>
  <si>
    <t>Name of Applicant:</t>
  </si>
  <si>
    <t>Company Name:</t>
  </si>
  <si>
    <t>Building Address:</t>
  </si>
  <si>
    <t>Note: The Eligible Measures Lists and Eligible Measures Worksheets are based on assumptions and are subject to change and the incentive amounts do not include HST or other applicable taxes.</t>
  </si>
  <si>
    <t>Compressor #1</t>
  </si>
  <si>
    <t>Compressor #3</t>
  </si>
  <si>
    <t>Compressor #4</t>
  </si>
  <si>
    <t>Compressor #5</t>
  </si>
  <si>
    <t>Total Participant Incentive per Compressor</t>
  </si>
  <si>
    <t>Make and Model Number(s) of New VFD Air Compressor</t>
  </si>
  <si>
    <t>Air Compressor Capacity (HP)</t>
  </si>
  <si>
    <t>Incentive Rate per New VFD Air Compressor</t>
  </si>
  <si>
    <t>Quantity</t>
  </si>
  <si>
    <t>Make and Model Number(s) of New VD Air Compressor</t>
  </si>
  <si>
    <t>Incentive Rate per New VD Air Compressor</t>
  </si>
  <si>
    <t xml:space="preserve"> </t>
  </si>
  <si>
    <t>Compressor #2</t>
  </si>
  <si>
    <t>≥15</t>
  </si>
  <si>
    <t>≥20</t>
  </si>
  <si>
    <t>≥25</t>
  </si>
  <si>
    <t>≥30</t>
  </si>
  <si>
    <t>≥40</t>
  </si>
  <si>
    <t>≥50</t>
  </si>
  <si>
    <t>≥60</t>
  </si>
  <si>
    <t>≥75</t>
  </si>
  <si>
    <t>≥100</t>
  </si>
  <si>
    <t>≥125</t>
  </si>
  <si>
    <t>≥150</t>
  </si>
  <si>
    <t>≥200</t>
  </si>
  <si>
    <r>
      <t xml:space="preserve">This is a locked, fillable form and not all of the content in this document may be captured by a screen-reading device. If you require additional assistance to complete and submit this form, please contact </t>
    </r>
    <r>
      <rPr>
        <u/>
        <sz val="10"/>
        <color rgb="FF2E813E"/>
        <rFont val="Arial"/>
        <family val="2"/>
      </rPr>
      <t>retrofit@ieso.ca</t>
    </r>
  </si>
  <si>
    <t>TOTAL PARTICIPANT INCENTIVE REQUESTED:</t>
  </si>
  <si>
    <t>Prescriptive worksheets are no longer required to submit Retrofit incentive applications in the 2021-2024 Conservation and Demand Management Framework. This is an optional worksheet, made available to assist Retrofit applicants with calculating incentives</t>
  </si>
  <si>
    <r>
      <rPr>
        <sz val="10"/>
        <rFont val="Calibri"/>
        <family val="2"/>
      </rPr>
      <t>≥</t>
    </r>
    <r>
      <rPr>
        <sz val="10"/>
        <rFont val="Arial"/>
        <family val="2"/>
      </rPr>
      <t>10</t>
    </r>
  </si>
  <si>
    <t>Incentive Amount for Measure (VD)</t>
  </si>
  <si>
    <t>PROJECT COST BREAKDOWN</t>
  </si>
  <si>
    <t>Costs which are eligible to be included in determining applicable Participant Incentives must be costs of 3rd party suppliers directly related to the procurement and implementation of the Eligible Measures and are limited to the following:</t>
  </si>
  <si>
    <t>1. Estimated costs of the equipment purchased and installed</t>
  </si>
  <si>
    <t>2. Estimated costs of labour for the installation of the equipment by suppliers</t>
  </si>
  <si>
    <t>3. Estimated costs to dispose of or decommission the replaced equipment</t>
  </si>
  <si>
    <t>TOTAL ELIGIBLE COSTS FOR THE PROJECT:</t>
  </si>
  <si>
    <t>For certainty, costs which are not eligible to be included in Eligible Costs include:</t>
  </si>
  <si>
    <t>(i)  any costs that are not third party costs or that are internal costs of the Participant, including costs of the Participant’s labour, service, administration or overhead;</t>
  </si>
  <si>
    <t>(ii)  financing costs of the Participant;</t>
  </si>
  <si>
    <t>(iii)  related insurance costs of the Participant;</t>
  </si>
  <si>
    <t>(iv)  costs associated with post-installation maintenance or service contracts;</t>
  </si>
  <si>
    <t>(v)  costs of spare parts, spare equipment or other inventories;</t>
  </si>
  <si>
    <t>(vi)  purchase or lease of tools for installation of equipment;</t>
  </si>
  <si>
    <t>(vii)  HST; or</t>
  </si>
  <si>
    <t>(viii)  a portion of the costs of Eligible Measures that have been or will be received from financial incentives generally funded by energy ratepayers or tax payers in the Province of Ontario</t>
  </si>
  <si>
    <t>1. Total Calculated Participant Incentive</t>
  </si>
  <si>
    <t>2. Maximum Allowable Participant Incentive (50% of Total Eligible Costs for the Project)</t>
  </si>
  <si>
    <t>3. Estimated Participant Incentive Amount (based on lesser of 50% of Total Eligible Costs for the Project or Total Calculated Participant Incentive)</t>
  </si>
  <si>
    <t>Version 2.0</t>
  </si>
  <si>
    <t>Version 1.0</t>
  </si>
  <si>
    <t>2020 - 2024 CDM Framework Release</t>
  </si>
  <si>
    <t>Remove Proof of Payment Clause</t>
  </si>
  <si>
    <t>Version #</t>
  </si>
  <si>
    <t>Date</t>
  </si>
  <si>
    <t>Details</t>
  </si>
  <si>
    <t xml:space="preserve">Version 3.0 </t>
  </si>
  <si>
    <t>Updated Incentive Auto Calculation</t>
  </si>
  <si>
    <t>Revised Disclaimer</t>
  </si>
  <si>
    <t>Version 4.0</t>
  </si>
  <si>
    <r>
      <rPr>
        <b/>
        <sz val="11"/>
        <color theme="1"/>
        <rFont val="Arial"/>
        <family val="2"/>
      </rPr>
      <t xml:space="preserve">Install a Factory Integrated Variable Frequency Drive (VFD) or Variable Displacement (VD) Air Compressor
</t>
    </r>
    <r>
      <rPr>
        <sz val="11"/>
        <color theme="1"/>
        <rFont val="Arial"/>
        <family val="2"/>
      </rPr>
      <t xml:space="preserve">
Downsizing (reducing the capacity) is eligible, however, through the Prescriptive Worksheet there is no additional incentive for these opportunities beyond the prescribed rate for a like for like replacement.  Installing a more efficient compressor without a VFD or Variable Displacement Control is not eligible for this Prescriptive Worksheet. Incentives are provided based on the compressor drive motor's nameplate rating. VFD or Variable Displacement control must be factory integrated; not retrofitted. Compressor must be operating a minimum of 2,000 hours a year. Compressor receiving an incentive must not be back-up. Incentives are not provided for compressor systems supplying fluid for pneumatic controls.  Where there is an existing system of multiple compressors, incentives are only applicable for the replacement of one fixed speed compressor with a VFD compressor. </t>
    </r>
    <r>
      <rPr>
        <sz val="11"/>
        <rFont val="Arial"/>
        <family val="2"/>
      </rPr>
      <t xml:space="preserve"> 
</t>
    </r>
    <r>
      <rPr>
        <b/>
        <sz val="11"/>
        <color theme="1"/>
        <rFont val="Arial"/>
        <family val="2"/>
      </rPr>
      <t>INSTRUCTIONS:</t>
    </r>
    <r>
      <rPr>
        <sz val="11"/>
        <color theme="1"/>
        <rFont val="Arial"/>
        <family val="2"/>
      </rPr>
      <t xml:space="preserve">
In order to calculate the participant incentive amount, complete the section below titled 'Required Information'. The 'required information' must be completed for each unit. The total participant incentive will be entered by the Pacticipant.
It is recommended that you provide manufacturer technical specification sheets demonstrating that the equipment meets the program requirements.  You may be required to provide additional information in connection with your project in order for your application to be approved.  
Disclaimer: This worksheet made available by the IESO to Participants and Applicant Representatives under the Retrofit Program is for informational purposes only and intended to serve as a tool to aid with the calculation of estimated Participant Incentive and savings values, which may differ from the actual values that are calculated within the Retrofit Portal. This worksheet and any values that are calculated using this worksheet, including any automatically-populated values, are not intended to be final or binding on the IESO and are subject to the terms and conditions of the applicable Program Requirements and form of Participant Agreement. In the event and to the extent of any conflict or inconsistency between the values calculated using this worksheet and those calculated within the Retrofit Portal, the values in the Retrofit Portal will prevail. The IESO makes no guarantees, representations or warranties, express or implied, with respect to the accuracy, reliability, sufficiency, or completeness of this worksheet, including any results that may be obtained as a result of the use of the information provided herein, and expressly disclaims any and all liability associated therewith (whether arising under contract, common-law or equitable principles) and any express or implied warranties related to the use of this worksheet or its suitability for any particular purpose. The IESO shall not be held liable for any claims, actions, causes of action, demands, judgments, losses or damages whatsoever (including any direct, indirect, consequential, ‘lost profit’ damages or other damages), and any legal costs or other expenses arising out of or resulting from any inaccuracies, errors or omissions, use, misuse or reliance on the worksheet, whether in whole or in part. For greater certainty, this worksheet does not constitute ‘advice’ that should be relied upon. Participants and Applicant Representatives are encouraged to obtain their own independent business, technical and legal advice prior to submitting an Application to the Retrofit Program.
</t>
    </r>
  </si>
  <si>
    <t xml:space="preserve">Incentive Amount for Measure (VFD) </t>
  </si>
  <si>
    <t>Version 5.0</t>
  </si>
  <si>
    <t>New Incentives &amp; updated dropped down menu by CR</t>
  </si>
  <si>
    <t>Version 6.0 - 2021 - 2024 CDM Framework Retrofit Program - Variable Frequency Drive (VFD) or Variable Displacement (VD) Air Compressor Eligible Measures Worksheet - September 26, 2024</t>
  </si>
  <si>
    <t>Version 6.0</t>
  </si>
  <si>
    <t>Correction to $3120 (25HP) &amp; $3740 (30HP)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</si>
</sst>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quot;$&quot;#,##0.00"/>
    <numFmt numFmtId="166" formatCode="_-&quot;$&quot;* #,##0_-;\-&quot;$&quot;* #,##0_-;_-&quot;$&quot;* &quot;-&quot;??_-;_-@_-"/>
  </numFmts>
  <fonts count="19">
    <font>
      <sz val="11"/>
      <color theme="1"/>
      <name val="Calibri"/>
      <family val="2"/>
      <scheme val="minor"/>
    </font>
    <font>
      <sz val="11"/>
      <color theme="1"/>
      <name val="Calibri"/>
      <family val="2"/>
      <scheme val="minor"/>
    </font>
    <font>
      <b/>
      <sz val="10"/>
      <name val="Arial"/>
      <family val="2"/>
    </font>
    <font>
      <b/>
      <sz val="11"/>
      <color theme="1"/>
      <name val="Arial"/>
      <family val="2"/>
    </font>
    <font>
      <sz val="11"/>
      <color theme="1"/>
      <name val="Arial"/>
      <family val="2"/>
    </font>
    <font>
      <sz val="10"/>
      <name val="Arial"/>
      <family val="2"/>
    </font>
    <font>
      <sz val="10"/>
      <color theme="1"/>
      <name val="Arial"/>
      <family val="2"/>
    </font>
    <font>
      <sz val="11"/>
      <name val="Arial"/>
      <family val="2"/>
    </font>
    <font>
      <sz val="16"/>
      <color theme="0" tint="-0.34998626667073579"/>
      <name val="Hervetica "/>
    </font>
    <font>
      <sz val="10"/>
      <name val="Verdana"/>
      <family val="2"/>
    </font>
    <font>
      <sz val="10"/>
      <color rgb="FFFF0000"/>
      <name val="Arial"/>
      <family val="2"/>
    </font>
    <font>
      <u/>
      <sz val="10"/>
      <color theme="10"/>
      <name val="Verdana"/>
      <family val="2"/>
    </font>
    <font>
      <u/>
      <sz val="10"/>
      <name val="Arial"/>
      <family val="2"/>
    </font>
    <font>
      <u/>
      <sz val="10"/>
      <color rgb="FF2E813E"/>
      <name val="Arial"/>
      <family val="2"/>
    </font>
    <font>
      <sz val="10"/>
      <name val="Calibri"/>
      <family val="2"/>
    </font>
    <font>
      <sz val="11"/>
      <name val="Calibri"/>
      <family val="2"/>
      <scheme val="minor"/>
    </font>
    <font>
      <b/>
      <sz val="10"/>
      <name val="Verdana"/>
      <family val="2"/>
    </font>
    <font>
      <b/>
      <sz val="9"/>
      <name val="Verdana"/>
      <family val="2"/>
    </font>
    <font>
      <b/>
      <sz val="10"/>
      <color theme="1"/>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s>
  <cellStyleXfs count="5">
    <xf numFmtId="0" fontId="0" fillId="0" borderId="0"/>
    <xf numFmtId="164" fontId="1" fillId="0" borderId="0" applyFont="0" applyFill="0" applyBorder="0" applyAlignment="0" applyProtection="0"/>
    <xf numFmtId="164" fontId="9" fillId="0" borderId="0" applyFont="0" applyFill="0" applyBorder="0" applyAlignment="0" applyProtection="0"/>
    <xf numFmtId="0" fontId="11" fillId="0" borderId="0" applyNumberFormat="0" applyFill="0" applyBorder="0" applyAlignment="0" applyProtection="0"/>
    <xf numFmtId="0" fontId="9" fillId="0" borderId="0"/>
  </cellStyleXfs>
  <cellXfs count="79">
    <xf numFmtId="0" fontId="0" fillId="0" borderId="0" xfId="0"/>
    <xf numFmtId="0" fontId="0" fillId="3" borderId="0" xfId="0" applyFill="1"/>
    <xf numFmtId="0" fontId="0" fillId="3" borderId="0" xfId="0" applyFill="1" applyAlignment="1">
      <alignment wrapText="1"/>
    </xf>
    <xf numFmtId="0" fontId="2" fillId="2" borderId="0" xfId="0" applyFont="1" applyFill="1" applyAlignment="1">
      <alignment horizontal="right"/>
    </xf>
    <xf numFmtId="0" fontId="0" fillId="2" borderId="0" xfId="0" applyFill="1"/>
    <xf numFmtId="0" fontId="0" fillId="2" borderId="0" xfId="0" applyFill="1" applyAlignment="1">
      <alignment horizontal="center"/>
    </xf>
    <xf numFmtId="0" fontId="5" fillId="2" borderId="0" xfId="0" applyFont="1" applyFill="1" applyProtection="1">
      <protection locked="0"/>
    </xf>
    <xf numFmtId="0" fontId="0" fillId="2" borderId="0" xfId="0" applyFill="1" applyAlignment="1">
      <alignment horizontal="left"/>
    </xf>
    <xf numFmtId="0" fontId="3" fillId="0" borderId="2" xfId="0" applyFont="1" applyBorder="1" applyAlignment="1">
      <alignment horizontal="center"/>
    </xf>
    <xf numFmtId="0" fontId="3" fillId="4" borderId="2" xfId="0" applyFont="1" applyFill="1" applyBorder="1"/>
    <xf numFmtId="0" fontId="3" fillId="4" borderId="3" xfId="0" applyFont="1" applyFill="1" applyBorder="1"/>
    <xf numFmtId="0" fontId="4" fillId="3" borderId="1" xfId="0" applyFont="1" applyFill="1" applyBorder="1" applyAlignment="1">
      <alignment horizontal="lef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164" fontId="10" fillId="0" borderId="0" xfId="2" applyFont="1" applyFill="1" applyBorder="1" applyAlignment="1" applyProtection="1">
      <alignment horizontal="center" vertical="center"/>
      <protection locked="0"/>
    </xf>
    <xf numFmtId="0" fontId="10" fillId="0" borderId="0" xfId="0" applyFont="1" applyAlignment="1">
      <alignment horizontal="center" vertical="center"/>
    </xf>
    <xf numFmtId="0" fontId="10" fillId="3" borderId="0" xfId="0" applyFont="1" applyFill="1" applyAlignment="1">
      <alignment horizontal="center" wrapText="1"/>
    </xf>
    <xf numFmtId="164" fontId="10" fillId="0" borderId="0" xfId="1" applyFont="1" applyBorder="1" applyProtection="1"/>
    <xf numFmtId="164" fontId="10" fillId="0" borderId="0" xfId="1" applyFont="1" applyFill="1" applyBorder="1" applyProtection="1"/>
    <xf numFmtId="0" fontId="12" fillId="0" borderId="0" xfId="3" applyFont="1"/>
    <xf numFmtId="0" fontId="2" fillId="0" borderId="6" xfId="0" applyFont="1" applyBorder="1" applyAlignment="1">
      <alignment horizontal="left" vertical="center" wrapText="1"/>
    </xf>
    <xf numFmtId="0" fontId="2" fillId="0" borderId="7" xfId="0" applyFont="1" applyBorder="1" applyAlignment="1">
      <alignment wrapText="1"/>
    </xf>
    <xf numFmtId="0" fontId="2" fillId="0" borderId="7" xfId="0" applyFont="1" applyBorder="1" applyAlignment="1">
      <alignment horizontal="center" vertical="center" wrapText="1"/>
    </xf>
    <xf numFmtId="0" fontId="2" fillId="0" borderId="8" xfId="0" applyFont="1" applyBorder="1" applyAlignment="1">
      <alignment wrapText="1"/>
    </xf>
    <xf numFmtId="0" fontId="5" fillId="0" borderId="10" xfId="0" applyFont="1" applyBorder="1" applyAlignment="1">
      <alignment horizontal="center" vertical="center" wrapText="1"/>
    </xf>
    <xf numFmtId="164" fontId="5" fillId="0" borderId="10" xfId="1" applyFont="1" applyFill="1" applyBorder="1" applyProtection="1"/>
    <xf numFmtId="164" fontId="5" fillId="0" borderId="11" xfId="1" applyFont="1" applyFill="1" applyBorder="1" applyProtection="1"/>
    <xf numFmtId="0" fontId="5" fillId="0" borderId="10" xfId="0" applyFont="1" applyBorder="1" applyAlignment="1">
      <alignment horizontal="center" vertical="center"/>
    </xf>
    <xf numFmtId="0" fontId="5" fillId="0" borderId="13" xfId="0" applyFont="1" applyBorder="1" applyAlignment="1">
      <alignment horizontal="center" vertical="center"/>
    </xf>
    <xf numFmtId="164" fontId="5" fillId="0" borderId="13" xfId="1" applyFont="1" applyFill="1" applyBorder="1" applyProtection="1"/>
    <xf numFmtId="164" fontId="5" fillId="0" borderId="14" xfId="1" applyFont="1" applyFill="1" applyBorder="1" applyProtection="1"/>
    <xf numFmtId="0" fontId="15" fillId="0" borderId="0" xfId="0" applyFont="1"/>
    <xf numFmtId="0" fontId="3" fillId="4" borderId="1" xfId="0" applyFont="1" applyFill="1" applyBorder="1" applyAlignment="1">
      <alignment wrapText="1"/>
    </xf>
    <xf numFmtId="165" fontId="2" fillId="0" borderId="1" xfId="0" applyNumberFormat="1" applyFont="1" applyBorder="1" applyAlignment="1">
      <alignment horizontal="center" vertical="center" wrapText="1"/>
    </xf>
    <xf numFmtId="0" fontId="4" fillId="0" borderId="1" xfId="0" applyFont="1" applyBorder="1" applyAlignment="1" applyProtection="1">
      <alignment horizontal="center" vertical="center"/>
      <protection locked="0"/>
    </xf>
    <xf numFmtId="0" fontId="2" fillId="0" borderId="0" xfId="4" applyFont="1" applyAlignment="1">
      <alignment horizontal="left" vertical="center"/>
    </xf>
    <xf numFmtId="0" fontId="5" fillId="0" borderId="0" xfId="0" applyFont="1" applyAlignment="1">
      <alignment vertical="center"/>
    </xf>
    <xf numFmtId="0" fontId="5" fillId="0" borderId="0" xfId="0" applyFont="1" applyAlignment="1">
      <alignment horizontal="center" vertical="center"/>
    </xf>
    <xf numFmtId="0" fontId="9" fillId="0" borderId="0" xfId="0" applyFont="1" applyAlignment="1">
      <alignment vertical="center"/>
    </xf>
    <xf numFmtId="166" fontId="9" fillId="0" borderId="8" xfId="1" applyNumberFormat="1" applyFont="1" applyBorder="1" applyAlignment="1" applyProtection="1">
      <alignment vertical="center"/>
      <protection locked="0"/>
    </xf>
    <xf numFmtId="166" fontId="9" fillId="0" borderId="11" xfId="1" applyNumberFormat="1" applyFont="1" applyBorder="1" applyAlignment="1" applyProtection="1">
      <alignment vertical="center"/>
      <protection locked="0"/>
    </xf>
    <xf numFmtId="166" fontId="9" fillId="0" borderId="21" xfId="1" applyNumberFormat="1" applyFont="1" applyBorder="1" applyAlignment="1" applyProtection="1">
      <alignment vertical="center"/>
      <protection locked="0"/>
    </xf>
    <xf numFmtId="166" fontId="16" fillId="0" borderId="1" xfId="1" applyNumberFormat="1" applyFont="1" applyBorder="1" applyAlignment="1" applyProtection="1">
      <alignment vertical="center"/>
    </xf>
    <xf numFmtId="0" fontId="5" fillId="0" borderId="0" xfId="4" applyFont="1" applyAlignment="1">
      <alignment horizontal="left" vertical="center"/>
    </xf>
    <xf numFmtId="0" fontId="2" fillId="0" borderId="0" xfId="4" applyFont="1" applyAlignment="1">
      <alignment vertical="center"/>
    </xf>
    <xf numFmtId="0" fontId="16" fillId="0" borderId="0" xfId="0" applyFont="1" applyAlignment="1">
      <alignment vertical="center"/>
    </xf>
    <xf numFmtId="164" fontId="2" fillId="0" borderId="10" xfId="2" applyFont="1" applyFill="1" applyBorder="1" applyAlignment="1" applyProtection="1">
      <alignment horizontal="center" vertical="center"/>
    </xf>
    <xf numFmtId="0" fontId="16" fillId="0" borderId="0" xfId="0" applyFont="1"/>
    <xf numFmtId="0" fontId="17" fillId="0" borderId="0" xfId="4" applyFont="1" applyAlignment="1">
      <alignment vertical="center"/>
    </xf>
    <xf numFmtId="15" fontId="0" fillId="0" borderId="0" xfId="0" applyNumberFormat="1"/>
    <xf numFmtId="0" fontId="5" fillId="0" borderId="10" xfId="0" applyFont="1" applyBorder="1" applyAlignment="1" applyProtection="1">
      <alignment horizontal="center" wrapText="1"/>
      <protection locked="0"/>
    </xf>
    <xf numFmtId="0" fontId="5" fillId="0" borderId="13" xfId="0" applyFont="1" applyBorder="1" applyAlignment="1" applyProtection="1">
      <alignment horizontal="center" wrapText="1"/>
      <protection locked="0"/>
    </xf>
    <xf numFmtId="0" fontId="0" fillId="3" borderId="1" xfId="0" applyFill="1" applyBorder="1" applyAlignment="1" applyProtection="1">
      <alignment horizontal="center" vertical="center"/>
      <protection locked="0"/>
    </xf>
    <xf numFmtId="0" fontId="0" fillId="5" borderId="0" xfId="0" applyFill="1"/>
    <xf numFmtId="164" fontId="4" fillId="4" borderId="1" xfId="1" applyFont="1" applyFill="1" applyBorder="1" applyAlignment="1" applyProtection="1"/>
    <xf numFmtId="0" fontId="5" fillId="0" borderId="9" xfId="0" applyFont="1" applyBorder="1" applyAlignment="1" applyProtection="1">
      <alignment wrapText="1"/>
      <protection locked="0"/>
    </xf>
    <xf numFmtId="0" fontId="5" fillId="0" borderId="12" xfId="0" applyFont="1" applyBorder="1" applyAlignment="1" applyProtection="1">
      <alignment wrapText="1"/>
      <protection locked="0"/>
    </xf>
    <xf numFmtId="14" fontId="0" fillId="0" borderId="0" xfId="0" applyNumberFormat="1"/>
    <xf numFmtId="0" fontId="6" fillId="3" borderId="0" xfId="0" applyFont="1" applyFill="1" applyAlignment="1">
      <alignment horizontal="left" wrapText="1"/>
    </xf>
    <xf numFmtId="0" fontId="4" fillId="3" borderId="0" xfId="0" applyFont="1" applyFill="1" applyAlignment="1">
      <alignment horizontal="left" wrapText="1"/>
    </xf>
    <xf numFmtId="0" fontId="8" fillId="2" borderId="0" xfId="0" applyFont="1" applyFill="1" applyAlignment="1">
      <alignment horizontal="left" vertical="top" wrapText="1"/>
    </xf>
    <xf numFmtId="0" fontId="2" fillId="0" borderId="1" xfId="0" applyFont="1" applyBorder="1" applyAlignment="1">
      <alignment horizontal="center" vertical="center" wrapText="1"/>
    </xf>
    <xf numFmtId="0" fontId="18" fillId="3" borderId="2" xfId="0" applyFont="1" applyFill="1" applyBorder="1" applyAlignment="1">
      <alignment horizontal="left" vertical="top" wrapText="1"/>
    </xf>
    <xf numFmtId="0" fontId="3" fillId="3" borderId="15" xfId="0" applyFont="1" applyFill="1" applyBorder="1" applyAlignment="1">
      <alignment horizontal="left" vertical="top" wrapText="1"/>
    </xf>
    <xf numFmtId="0" fontId="3" fillId="3" borderId="3" xfId="0" applyFont="1" applyFill="1" applyBorder="1" applyAlignment="1">
      <alignment horizontal="left" vertical="top" wrapText="1"/>
    </xf>
    <xf numFmtId="0" fontId="5" fillId="2" borderId="5" xfId="0" applyFont="1" applyFill="1" applyBorder="1" applyAlignment="1" applyProtection="1">
      <alignment horizontal="center"/>
      <protection locked="0"/>
    </xf>
    <xf numFmtId="0" fontId="5" fillId="0" borderId="0" xfId="4" applyFont="1" applyAlignment="1">
      <alignment horizontal="left" vertical="top" wrapText="1"/>
    </xf>
    <xf numFmtId="0" fontId="5" fillId="0" borderId="16" xfId="4" applyFont="1" applyBorder="1" applyAlignment="1">
      <alignment horizontal="left" vertical="top"/>
    </xf>
    <xf numFmtId="0" fontId="5" fillId="0" borderId="17" xfId="4" applyFont="1" applyBorder="1" applyAlignment="1">
      <alignment horizontal="left" vertical="top"/>
    </xf>
    <xf numFmtId="0" fontId="5" fillId="0" borderId="18" xfId="4" applyFont="1" applyBorder="1" applyAlignment="1">
      <alignment horizontal="left" vertical="top"/>
    </xf>
    <xf numFmtId="0" fontId="5" fillId="0" borderId="5" xfId="4" applyFont="1" applyBorder="1" applyAlignment="1">
      <alignment horizontal="left" vertical="top"/>
    </xf>
    <xf numFmtId="0" fontId="5" fillId="0" borderId="19" xfId="4" applyFont="1" applyBorder="1" applyAlignment="1">
      <alignment horizontal="left" vertical="top"/>
    </xf>
    <xf numFmtId="0" fontId="5" fillId="0" borderId="20" xfId="4" applyFont="1" applyBorder="1" applyAlignment="1">
      <alignment horizontal="left" vertical="top"/>
    </xf>
    <xf numFmtId="0" fontId="2" fillId="0" borderId="2" xfId="4" applyFont="1" applyBorder="1" applyAlignment="1">
      <alignment horizontal="left" vertical="top"/>
    </xf>
    <xf numFmtId="0" fontId="2" fillId="0" borderId="15" xfId="4" applyFont="1" applyBorder="1" applyAlignment="1">
      <alignment horizontal="left" vertical="top"/>
    </xf>
    <xf numFmtId="0" fontId="5" fillId="0" borderId="0" xfId="4" applyFont="1" applyAlignment="1">
      <alignment horizontal="left" vertical="center" wrapText="1"/>
    </xf>
    <xf numFmtId="0" fontId="2" fillId="0" borderId="0" xfId="4" applyFont="1" applyAlignment="1">
      <alignment horizontal="left" vertical="center" wrapText="1"/>
    </xf>
    <xf numFmtId="0" fontId="2" fillId="0" borderId="22" xfId="4" applyFont="1" applyBorder="1" applyAlignment="1">
      <alignment horizontal="left" vertical="center" wrapText="1"/>
    </xf>
    <xf numFmtId="0" fontId="5" fillId="2" borderId="4" xfId="0" applyFont="1" applyFill="1" applyBorder="1" applyAlignment="1" applyProtection="1">
      <alignment horizontal="center"/>
      <protection locked="0"/>
    </xf>
  </cellXfs>
  <cellStyles count="5">
    <cellStyle name="Currency" xfId="1" builtinId="4"/>
    <cellStyle name="Currency 2" xfId="2" xr:uid="{00000000-0005-0000-0000-000001000000}"/>
    <cellStyle name="Hyperlink" xfId="3" builtinId="8"/>
    <cellStyle name="Normal" xfId="0" builtinId="0"/>
    <cellStyle name="Normal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1125857</xdr:colOff>
      <xdr:row>0</xdr:row>
      <xdr:rowOff>514421</xdr:rowOff>
    </xdr:to>
    <xdr:pic>
      <xdr:nvPicPr>
        <xdr:cNvPr id="2" name="Picture 1" title="Save on Energy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1137287" cy="50489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retrofit@ieso.ca?subject=Request%20for%20accessible%20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74"/>
  <sheetViews>
    <sheetView tabSelected="1" topLeftCell="A31" zoomScale="90" zoomScaleNormal="90" workbookViewId="0">
      <selection activeCell="A21" sqref="A21:A33"/>
    </sheetView>
  </sheetViews>
  <sheetFormatPr defaultColWidth="0" defaultRowHeight="14.4" zeroHeight="1"/>
  <cols>
    <col min="1" max="1" width="39" style="1" customWidth="1"/>
    <col min="2" max="4" width="22.33203125" style="1" bestFit="1" customWidth="1"/>
    <col min="5" max="5" width="24" style="1" customWidth="1"/>
    <col min="6" max="6" width="22.33203125" style="1" bestFit="1" customWidth="1"/>
    <col min="7" max="7" width="8" style="1" customWidth="1"/>
    <col min="8" max="8" width="0" style="1" hidden="1" customWidth="1"/>
    <col min="9" max="16382" width="9.109375" style="1" hidden="1"/>
    <col min="16383" max="16383" width="2.88671875" style="1" hidden="1" customWidth="1"/>
    <col min="16384" max="16384" width="3.33203125" style="1" hidden="1" customWidth="1"/>
  </cols>
  <sheetData>
    <row r="1" spans="1:7" ht="50.4" customHeight="1" thickBot="1">
      <c r="B1" s="62" t="s">
        <v>35</v>
      </c>
      <c r="C1" s="63"/>
      <c r="D1" s="63"/>
      <c r="E1" s="63"/>
      <c r="F1" s="64"/>
    </row>
    <row r="2" spans="1:7" ht="60" customHeight="1">
      <c r="A2" s="60" t="s">
        <v>71</v>
      </c>
      <c r="B2" s="60"/>
      <c r="C2" s="60"/>
      <c r="D2" s="60"/>
      <c r="E2" s="60"/>
      <c r="F2" s="60"/>
    </row>
    <row r="3" spans="1:7" ht="409.5" customHeight="1">
      <c r="A3" s="59" t="s">
        <v>67</v>
      </c>
      <c r="B3" s="59"/>
      <c r="C3" s="59"/>
      <c r="D3" s="59"/>
      <c r="E3" s="59"/>
      <c r="F3" s="59"/>
      <c r="G3" s="2"/>
    </row>
    <row r="4" spans="1:7" ht="15" thickBot="1"/>
    <row r="5" spans="1:7" ht="27">
      <c r="A5" s="20" t="s">
        <v>13</v>
      </c>
      <c r="B5" s="21" t="s">
        <v>14</v>
      </c>
      <c r="C5" s="21" t="s">
        <v>15</v>
      </c>
      <c r="D5" s="22" t="s">
        <v>16</v>
      </c>
      <c r="E5" s="23" t="s">
        <v>68</v>
      </c>
    </row>
    <row r="6" spans="1:7" ht="18" customHeight="1">
      <c r="A6" s="55"/>
      <c r="B6" s="24" t="s">
        <v>36</v>
      </c>
      <c r="C6" s="25">
        <v>1560</v>
      </c>
      <c r="D6" s="50"/>
      <c r="E6" s="26">
        <f t="shared" ref="E6:E7" si="0">+C6*D6</f>
        <v>0</v>
      </c>
    </row>
    <row r="7" spans="1:7" ht="18" customHeight="1">
      <c r="A7" s="55"/>
      <c r="B7" s="24" t="s">
        <v>21</v>
      </c>
      <c r="C7" s="25">
        <v>2340</v>
      </c>
      <c r="D7" s="50"/>
      <c r="E7" s="26">
        <f t="shared" si="0"/>
        <v>0</v>
      </c>
    </row>
    <row r="8" spans="1:7" ht="18" customHeight="1">
      <c r="A8" s="55"/>
      <c r="B8" s="27" t="s">
        <v>22</v>
      </c>
      <c r="C8" s="25">
        <v>3120</v>
      </c>
      <c r="D8" s="50"/>
      <c r="E8" s="26">
        <f>+C8*D8</f>
        <v>0</v>
      </c>
    </row>
    <row r="9" spans="1:7" ht="18" customHeight="1">
      <c r="A9" s="55"/>
      <c r="B9" s="27" t="s">
        <v>23</v>
      </c>
      <c r="C9" s="25">
        <v>3900</v>
      </c>
      <c r="D9" s="50"/>
      <c r="E9" s="26">
        <f t="shared" ref="E9:E18" si="1">+C9*D9</f>
        <v>0</v>
      </c>
    </row>
    <row r="10" spans="1:7" ht="18" customHeight="1">
      <c r="A10" s="55"/>
      <c r="B10" s="27" t="s">
        <v>24</v>
      </c>
      <c r="C10" s="25">
        <v>4680</v>
      </c>
      <c r="D10" s="50"/>
      <c r="E10" s="26">
        <f t="shared" si="1"/>
        <v>0</v>
      </c>
    </row>
    <row r="11" spans="1:7" ht="18" customHeight="1">
      <c r="A11" s="55"/>
      <c r="B11" s="27" t="s">
        <v>25</v>
      </c>
      <c r="C11" s="25">
        <v>6240</v>
      </c>
      <c r="D11" s="50"/>
      <c r="E11" s="26">
        <f t="shared" si="1"/>
        <v>0</v>
      </c>
    </row>
    <row r="12" spans="1:7" ht="18" customHeight="1">
      <c r="A12" s="55"/>
      <c r="B12" s="27" t="s">
        <v>26</v>
      </c>
      <c r="C12" s="25">
        <v>9780</v>
      </c>
      <c r="D12" s="50"/>
      <c r="E12" s="26">
        <f t="shared" si="1"/>
        <v>0</v>
      </c>
    </row>
    <row r="13" spans="1:7" ht="18" customHeight="1">
      <c r="A13" s="55"/>
      <c r="B13" s="27" t="s">
        <v>27</v>
      </c>
      <c r="C13" s="25">
        <v>11740</v>
      </c>
      <c r="D13" s="50"/>
      <c r="E13" s="26">
        <f t="shared" si="1"/>
        <v>0</v>
      </c>
    </row>
    <row r="14" spans="1:7" ht="18" customHeight="1">
      <c r="A14" s="55"/>
      <c r="B14" s="27" t="s">
        <v>28</v>
      </c>
      <c r="C14" s="25">
        <v>14680</v>
      </c>
      <c r="D14" s="50"/>
      <c r="E14" s="26">
        <f t="shared" si="1"/>
        <v>0</v>
      </c>
    </row>
    <row r="15" spans="1:7" ht="18" customHeight="1">
      <c r="A15" s="55"/>
      <c r="B15" s="27" t="s">
        <v>29</v>
      </c>
      <c r="C15" s="25">
        <v>19580</v>
      </c>
      <c r="D15" s="50"/>
      <c r="E15" s="26">
        <f t="shared" si="1"/>
        <v>0</v>
      </c>
    </row>
    <row r="16" spans="1:7" ht="18" customHeight="1">
      <c r="A16" s="55"/>
      <c r="B16" s="27" t="s">
        <v>30</v>
      </c>
      <c r="C16" s="25">
        <v>24480</v>
      </c>
      <c r="D16" s="50"/>
      <c r="E16" s="26">
        <f t="shared" si="1"/>
        <v>0</v>
      </c>
    </row>
    <row r="17" spans="1:5" ht="18" customHeight="1">
      <c r="A17" s="55"/>
      <c r="B17" s="27" t="s">
        <v>31</v>
      </c>
      <c r="C17" s="25">
        <v>29360</v>
      </c>
      <c r="D17" s="50"/>
      <c r="E17" s="26">
        <f t="shared" si="1"/>
        <v>0</v>
      </c>
    </row>
    <row r="18" spans="1:5" ht="18" customHeight="1" thickBot="1">
      <c r="A18" s="56"/>
      <c r="B18" s="28" t="s">
        <v>32</v>
      </c>
      <c r="C18" s="29">
        <v>34280</v>
      </c>
      <c r="D18" s="51"/>
      <c r="E18" s="30">
        <f t="shared" si="1"/>
        <v>0</v>
      </c>
    </row>
    <row r="19" spans="1:5" ht="18" customHeight="1" thickBot="1">
      <c r="A19" s="31"/>
      <c r="B19" s="31"/>
      <c r="C19" s="31" t="s">
        <v>19</v>
      </c>
      <c r="D19" s="31"/>
      <c r="E19" s="31"/>
    </row>
    <row r="20" spans="1:5" ht="27">
      <c r="A20" s="20" t="s">
        <v>17</v>
      </c>
      <c r="B20" s="21" t="s">
        <v>14</v>
      </c>
      <c r="C20" s="21" t="s">
        <v>18</v>
      </c>
      <c r="D20" s="22" t="s">
        <v>16</v>
      </c>
      <c r="E20" s="23" t="s">
        <v>37</v>
      </c>
    </row>
    <row r="21" spans="1:5" ht="18" customHeight="1">
      <c r="A21" s="55"/>
      <c r="B21" s="24" t="s">
        <v>36</v>
      </c>
      <c r="C21" s="25">
        <v>1240</v>
      </c>
      <c r="D21" s="50"/>
      <c r="E21" s="26">
        <f t="shared" ref="E21:E22" si="2">+C21*D21</f>
        <v>0</v>
      </c>
    </row>
    <row r="22" spans="1:5" ht="18" customHeight="1">
      <c r="A22" s="55"/>
      <c r="B22" s="24" t="s">
        <v>21</v>
      </c>
      <c r="C22" s="25">
        <v>1880</v>
      </c>
      <c r="D22" s="50"/>
      <c r="E22" s="26">
        <f t="shared" si="2"/>
        <v>0</v>
      </c>
    </row>
    <row r="23" spans="1:5" ht="18" customHeight="1">
      <c r="A23" s="55"/>
      <c r="B23" s="27" t="s">
        <v>22</v>
      </c>
      <c r="C23" s="25">
        <v>2500</v>
      </c>
      <c r="D23" s="50"/>
      <c r="E23" s="26">
        <f>+C23*D23</f>
        <v>0</v>
      </c>
    </row>
    <row r="24" spans="1:5" ht="18" customHeight="1">
      <c r="A24" s="55"/>
      <c r="B24" s="27" t="s">
        <v>23</v>
      </c>
      <c r="C24" s="25">
        <v>3120</v>
      </c>
      <c r="D24" s="50"/>
      <c r="E24" s="26">
        <f t="shared" ref="E24:E29" si="3">+C24*D24</f>
        <v>0</v>
      </c>
    </row>
    <row r="25" spans="1:5" ht="18" customHeight="1">
      <c r="A25" s="55"/>
      <c r="B25" s="27" t="s">
        <v>24</v>
      </c>
      <c r="C25" s="25">
        <v>3740</v>
      </c>
      <c r="D25" s="50"/>
      <c r="E25" s="26">
        <f t="shared" si="3"/>
        <v>0</v>
      </c>
    </row>
    <row r="26" spans="1:5" ht="18" customHeight="1">
      <c r="A26" s="55"/>
      <c r="B26" s="27" t="s">
        <v>25</v>
      </c>
      <c r="C26" s="25">
        <v>5000</v>
      </c>
      <c r="D26" s="50"/>
      <c r="E26" s="26">
        <f t="shared" si="3"/>
        <v>0</v>
      </c>
    </row>
    <row r="27" spans="1:5" ht="18" customHeight="1">
      <c r="A27" s="55"/>
      <c r="B27" s="27" t="s">
        <v>26</v>
      </c>
      <c r="C27" s="25">
        <v>7840</v>
      </c>
      <c r="D27" s="50"/>
      <c r="E27" s="26">
        <f t="shared" si="3"/>
        <v>0</v>
      </c>
    </row>
    <row r="28" spans="1:5" ht="18" customHeight="1">
      <c r="A28" s="55"/>
      <c r="B28" s="27" t="s">
        <v>27</v>
      </c>
      <c r="C28" s="25">
        <v>9400</v>
      </c>
      <c r="D28" s="50"/>
      <c r="E28" s="26">
        <f t="shared" si="3"/>
        <v>0</v>
      </c>
    </row>
    <row r="29" spans="1:5" ht="18" customHeight="1">
      <c r="A29" s="55"/>
      <c r="B29" s="27" t="s">
        <v>28</v>
      </c>
      <c r="C29" s="25">
        <v>11740</v>
      </c>
      <c r="D29" s="50"/>
      <c r="E29" s="26">
        <f t="shared" si="3"/>
        <v>0</v>
      </c>
    </row>
    <row r="30" spans="1:5" ht="18" customHeight="1">
      <c r="A30" s="55"/>
      <c r="B30" s="27" t="s">
        <v>29</v>
      </c>
      <c r="C30" s="25">
        <v>15660</v>
      </c>
      <c r="D30" s="50"/>
      <c r="E30" s="26">
        <f t="shared" ref="E30:E33" si="4">+C30*D30</f>
        <v>0</v>
      </c>
    </row>
    <row r="31" spans="1:5" ht="18" customHeight="1">
      <c r="A31" s="55"/>
      <c r="B31" s="27" t="s">
        <v>30</v>
      </c>
      <c r="C31" s="25">
        <v>19580</v>
      </c>
      <c r="D31" s="50"/>
      <c r="E31" s="26">
        <f t="shared" si="4"/>
        <v>0</v>
      </c>
    </row>
    <row r="32" spans="1:5" ht="18" customHeight="1">
      <c r="A32" s="55"/>
      <c r="B32" s="27" t="s">
        <v>31</v>
      </c>
      <c r="C32" s="25">
        <v>23500</v>
      </c>
      <c r="D32" s="50"/>
      <c r="E32" s="26">
        <f t="shared" si="4"/>
        <v>0</v>
      </c>
    </row>
    <row r="33" spans="1:6" ht="18" customHeight="1" thickBot="1">
      <c r="A33" s="56"/>
      <c r="B33" s="28" t="s">
        <v>32</v>
      </c>
      <c r="C33" s="29">
        <v>27440</v>
      </c>
      <c r="D33" s="51"/>
      <c r="E33" s="30">
        <f t="shared" si="4"/>
        <v>0</v>
      </c>
    </row>
    <row r="34" spans="1:6" ht="18" customHeight="1" thickBot="1">
      <c r="A34" s="14"/>
      <c r="B34" s="15"/>
      <c r="C34" s="18"/>
      <c r="D34" s="16"/>
      <c r="E34" s="17"/>
    </row>
    <row r="35" spans="1:6" ht="18" customHeight="1" thickBot="1">
      <c r="A35" s="9" t="s">
        <v>0</v>
      </c>
      <c r="B35" s="10"/>
      <c r="C35" s="1" t="s">
        <v>19</v>
      </c>
    </row>
    <row r="36" spans="1:6" customFormat="1" ht="18" customHeight="1" thickBot="1">
      <c r="A36" s="8"/>
      <c r="B36" s="13" t="s">
        <v>8</v>
      </c>
      <c r="C36" s="12" t="s">
        <v>20</v>
      </c>
      <c r="D36" s="12" t="s">
        <v>9</v>
      </c>
      <c r="E36" s="12" t="s">
        <v>10</v>
      </c>
      <c r="F36" s="12" t="s">
        <v>11</v>
      </c>
    </row>
    <row r="37" spans="1:6" ht="36" customHeight="1" thickBot="1">
      <c r="A37" s="11" t="s">
        <v>1</v>
      </c>
      <c r="B37" s="52"/>
      <c r="C37" s="52"/>
      <c r="D37" s="52"/>
      <c r="E37" s="52"/>
      <c r="F37" s="52"/>
    </row>
    <row r="38" spans="1:6" ht="36" customHeight="1" thickBot="1">
      <c r="A38" s="11" t="s">
        <v>2</v>
      </c>
      <c r="B38" s="52"/>
      <c r="C38" s="52"/>
      <c r="D38" s="52"/>
      <c r="E38" s="52"/>
      <c r="F38" s="52"/>
    </row>
    <row r="39" spans="1:6" ht="36" customHeight="1" thickBot="1">
      <c r="A39" s="11" t="s">
        <v>3</v>
      </c>
      <c r="B39" s="34"/>
      <c r="C39" s="34"/>
      <c r="D39" s="34"/>
      <c r="E39" s="34"/>
      <c r="F39" s="34"/>
    </row>
    <row r="40" spans="1:6" ht="36" customHeight="1" thickBot="1">
      <c r="A40" s="32" t="s">
        <v>12</v>
      </c>
      <c r="B40" s="54" t="str">
        <f>IF(B39="VFD",IF(B37&lt;10,0,
IF(AND(B37&gt;=10,B37&lt;15),$C$6,
IF(AND(B37&gt;=15,B37&lt;20),$C$7,
IF(AND(B37&gt;=20,B37&lt;25),$C$8,
IF(AND(B37&gt;=25,B37&lt;30),$C$9,
IF(AND(B37&gt;=30,B37&lt;40),$C$10,
IF(AND(B37&gt;=40,B37&lt;50),$C$11,
IF(AND(B37&gt;=50,B37&lt;60),$C$12,
IF(AND(B37&gt;=60,B37&lt;75),$C$13,
IF(AND(B37&gt;=75,B37&lt;100),$C$14,
IF(AND(B37&gt;=100,B37&lt;125),$C$15,
IF(AND(B37&gt;=125,B37&lt;150),$C$16,
IF(AND(B37&gt;=150,B37&lt;200),$C$17,$C$18))))))))))))),
IF(B39="Variable Displacement",IF(B37&lt;10,0,
IF(AND(B37&gt;=10,B37&lt;15),$C$21,
IF(AND(B37&gt;=15,B37&lt;20),$C$22,
IF(AND(B37&gt;=20,B37&lt;25),$C$23,
IF(AND(B37&gt;=25,B37&lt;30),$C$24,
IF(AND(B37&gt;=30,B37&lt;40),$C$25,
IF(AND(B37&gt;=40,B37&lt;50),$C$26,
IF(AND(B37&gt;=50,B37&lt;60),$C$27,
IF(AND(B37&gt;=60,B37&lt;75),$C$28,
IF(AND(B37&gt;=75,B37&lt;100),$C$29,
IF(AND(B37&gt;=100,B37&lt;125),$C$30,
IF(AND(B37&gt;=125,B37&lt;150),$C$31,
IF(AND(B37&gt;=150,B37&lt;200),$C$32,$C$33))))))))))))),""))</f>
        <v/>
      </c>
      <c r="C40" s="54" t="str">
        <f>IF(C39="VFD",IF(C37&lt;10,0,
IF(AND(C37&gt;=10,C37&lt;15),$C$6,
IF(AND(C37&gt;=15,C37&lt;20),$C$7,
IF(AND(C37&gt;=20,C37&lt;25),$C$8,
IF(AND(C37&gt;=25,C37&lt;30),$C$9,
IF(AND(C37&gt;=30,C37&lt;40),$C$10,
IF(AND(C37&gt;=40,C37&lt;50),$C$11,
IF(AND(C37&gt;=50,C37&lt;60),$C$12,
IF(AND(C37&gt;=60,C37&lt;75),$C$13,
IF(AND(C37&gt;=75,C37&lt;100),$C$14,
IF(AND(C37&gt;=100,C37&lt;125),$C$15,
IF(AND(C37&gt;=125,C37&lt;150),$C$16,
IF(AND(C37&gt;=150,C37&lt;200),$C$17,$C$18))))))))))))),
IF(C39="Variable Displacement",IF(C37&lt;10,0,
IF(AND(C37&gt;=10,C37&lt;15),$C$21,
IF(AND(C37&gt;=15,C37&lt;20),$C$22,
IF(AND(C37&gt;=20,C37&lt;25),$C$23,
IF(AND(C37&gt;=25,C37&lt;30),$C$24,
IF(AND(C37&gt;=30,C37&lt;40),$C$25,
IF(AND(C37&gt;=40,C37&lt;50),$C$26,
IF(AND(C37&gt;=50,C37&lt;60),$C$27,
IF(AND(C37&gt;=60,C37&lt;75),$C$28,
IF(AND(C37&gt;=75,C37&lt;100),$C$29,
IF(AND(C37&gt;=100,C37&lt;125),$C$30,
IF(AND(C37&gt;=125,C37&lt;150),$C$31,
IF(AND(C37&gt;=150,C37&lt;200),$C$32,$C$33))))))))))))),""))</f>
        <v/>
      </c>
      <c r="D40" s="54" t="str">
        <f>IF(D39="VFD",IF(D37&lt;10,0,
IF(AND(D37&gt;=10,D37&lt;15),$C$6,
IF(AND(D37&gt;=15,D37&lt;20),$C$7,
IF(AND(D37&gt;=20,D37&lt;25),$C$8,
IF(AND(D37&gt;=25,D37&lt;30),$C$9,
IF(AND(D37&gt;=30,D37&lt;40),$C$10,
IF(AND(D37&gt;=40,D37&lt;50),$C$11,
IF(AND(D37&gt;=50,D37&lt;60),$C$12,
IF(AND(D37&gt;=60,D37&lt;75),$C$13,
IF(AND(D37&gt;=75,D37&lt;100),$C$14,
IF(AND(D37&gt;=100,D37&lt;125),$C$15,
IF(AND(D37&gt;=125,D37&lt;150),$C$16,
IF(AND(D37&gt;=150,D37&lt;200),$C$17,$C$18))))))))))))),
IF(D39="Variable Displacement",IF(D37&lt;10,0,
IF(AND(D37&gt;=10,D37&lt;15),$C$21,
IF(AND(D37&gt;=15,D37&lt;20),$C$22,
IF(AND(D37&gt;=20,D37&lt;25),$C$23,
IF(AND(D37&gt;=25,D37&lt;30),$C$24,
IF(AND(D37&gt;=30,D37&lt;40),$C$25,
IF(AND(D37&gt;=40,D37&lt;50),$C$26,
IF(AND(D37&gt;=50,D37&lt;60),$C$27,
IF(AND(D37&gt;=60,D37&lt;75),$C$28,
IF(AND(D37&gt;=75,D37&lt;100),$C$29,
IF(AND(D37&gt;=100,D37&lt;125),$C$30,
IF(AND(D37&gt;=125,D37&lt;150),$C$31,
IF(AND(D37&gt;=150,D37&lt;200),$C$32,$C$33))))))))))))),""))</f>
        <v/>
      </c>
      <c r="E40" s="54" t="str">
        <f>IF(E39="VFD",IF(E37&lt;10,0,
IF(AND(E37&gt;=10,E37&lt;15),$C$6,
IF(AND(E37&gt;=15,E37&lt;20),$C$7,
IF(AND(E37&gt;=20,E37&lt;25),$C$8,
IF(AND(E37&gt;=25,E37&lt;30),$C$9,
IF(AND(E37&gt;=30,E37&lt;40),$C$10,
IF(AND(E37&gt;=40,E37&lt;50),$C$11,
IF(AND(E37&gt;=50,E37&lt;60),$C$12,
IF(AND(E37&gt;=60,E37&lt;75),$C$13,
IF(AND(E37&gt;=75,E37&lt;100),$C$14,
IF(AND(E37&gt;=100,E37&lt;125),$C$15,
IF(AND(E37&gt;=125,E37&lt;150),$C$16,
IF(AND(E37&gt;=150,E37&lt;200),$C$17,$C$18))))))))))))),
IF(E39="Variable Displacement",IF(E37&lt;10,0,
IF(AND(E37&gt;=10,E37&lt;15),$C$21,
IF(AND(E37&gt;=15,E37&lt;20),$C$22,
IF(AND(E37&gt;=20,E37&lt;25),$C$23,
IF(AND(E37&gt;=25,E37&lt;30),$C$24,
IF(AND(E37&gt;=30,E37&lt;40),$C$25,
IF(AND(E37&gt;=40,E37&lt;50),$C$26,
IF(AND(E37&gt;=50,E37&lt;60),$C$27,
IF(AND(E37&gt;=60,E37&lt;75),$C$28,
IF(AND(E37&gt;=75,E37&lt;100),$C$29,
IF(AND(E37&gt;=100,E37&lt;125),$C$30,
IF(AND(E37&gt;=125,E37&lt;150),$C$31,
IF(AND(E37&gt;=150,E37&lt;200),$C$32,$C$33))))))))))))),""))</f>
        <v/>
      </c>
      <c r="F40" s="54" t="str">
        <f>IF(F39="VFD",IF(F37&lt;10,0,
IF(AND(F37&gt;=10,F37&lt;15),$C$6,
IF(AND(F37&gt;=15,F37&lt;20),$C$7,
IF(AND(F37&gt;=20,F37&lt;25),$C$8,
IF(AND(F37&gt;=25,F37&lt;30),$C$9,
IF(AND(F37&gt;=30,F37&lt;40),$C$10,
IF(AND(F37&gt;=40,F37&lt;50),$C$11,
IF(AND(F37&gt;=50,F37&lt;60),$C$12,
IF(AND(F37&gt;=60,F37&lt;75),$C$13,
IF(AND(F37&gt;=75,F37&lt;100),$C$14,
IF(AND(F37&gt;=100,F37&lt;125),$C$15,
IF(AND(F37&gt;=125,F37&lt;150),$C$16,
IF(AND(F37&gt;=150,F37&lt;200),$C$17,$C$18))))))))))))),
IF(F39="Variable Displacement",IF(F37&lt;10,0,
IF(AND(F37&gt;=10,F37&lt;15),$C$21,
IF(AND(F37&gt;=15,F37&lt;20),$C$22,
IF(AND(F37&gt;=20,F37&lt;25),$C$23,
IF(AND(F37&gt;=25,F37&lt;30),$C$24,
IF(AND(F37&gt;=30,F37&lt;40),$C$25,
IF(AND(F37&gt;=40,F37&lt;50),$C$26,
IF(AND(F37&gt;=50,F37&lt;60),$C$27,
IF(AND(F37&gt;=60,F37&lt;75),$C$28,
IF(AND(F37&gt;=75,F37&lt;100),$C$29,
IF(AND(F37&gt;=100,F37&lt;125),$C$30,
IF(AND(F37&gt;=125,F37&lt;150),$C$31,
IF(AND(F37&gt;=150,F37&lt;200),$C$32,$C$33))))))))))))),""))</f>
        <v/>
      </c>
    </row>
    <row r="41" spans="1:6" ht="28.2" customHeight="1">
      <c r="A41" s="58" t="s">
        <v>7</v>
      </c>
      <c r="B41" s="58"/>
      <c r="C41" s="58"/>
      <c r="D41" s="58"/>
      <c r="E41" s="58"/>
      <c r="F41" s="58"/>
    </row>
    <row r="42" spans="1:6" ht="15" thickBot="1"/>
    <row r="43" spans="1:6" ht="15" customHeight="1" thickBot="1">
      <c r="C43" s="61" t="s">
        <v>34</v>
      </c>
      <c r="D43" s="61"/>
      <c r="E43" s="61"/>
      <c r="F43" s="33">
        <f>SUM(B40:F40)</f>
        <v>0</v>
      </c>
    </row>
    <row r="44" spans="1:6"/>
    <row r="45" spans="1:6"/>
    <row r="46" spans="1:6">
      <c r="A46" s="35" t="s">
        <v>38</v>
      </c>
      <c r="B46" s="36"/>
      <c r="C46" s="36"/>
      <c r="D46" s="36"/>
      <c r="E46" s="37"/>
      <c r="F46" s="38"/>
    </row>
    <row r="47" spans="1:6" ht="15" thickBot="1">
      <c r="A47" s="66" t="s">
        <v>39</v>
      </c>
      <c r="B47" s="66"/>
      <c r="C47" s="66"/>
      <c r="D47" s="66"/>
      <c r="E47" s="66"/>
      <c r="F47" s="66"/>
    </row>
    <row r="48" spans="1:6">
      <c r="A48" s="67" t="s">
        <v>40</v>
      </c>
      <c r="B48" s="68"/>
      <c r="C48" s="68"/>
      <c r="D48" s="68"/>
      <c r="E48" s="68"/>
      <c r="F48" s="39"/>
    </row>
    <row r="49" spans="1:6">
      <c r="A49" s="69" t="s">
        <v>41</v>
      </c>
      <c r="B49" s="70"/>
      <c r="C49" s="70"/>
      <c r="D49" s="70"/>
      <c r="E49" s="70"/>
      <c r="F49" s="40"/>
    </row>
    <row r="50" spans="1:6" ht="15" thickBot="1">
      <c r="A50" s="71" t="s">
        <v>42</v>
      </c>
      <c r="B50" s="72"/>
      <c r="C50" s="72"/>
      <c r="D50" s="72"/>
      <c r="E50" s="72"/>
      <c r="F50" s="41"/>
    </row>
    <row r="51" spans="1:6" ht="15" thickBot="1">
      <c r="A51" s="73" t="s">
        <v>43</v>
      </c>
      <c r="B51" s="74"/>
      <c r="C51" s="74"/>
      <c r="D51" s="74"/>
      <c r="E51" s="74"/>
      <c r="F51" s="42">
        <f>SUM(F48:G50)</f>
        <v>0</v>
      </c>
    </row>
    <row r="52" spans="1:6">
      <c r="A52" s="35" t="s">
        <v>44</v>
      </c>
      <c r="B52" s="38"/>
      <c r="C52" s="38"/>
      <c r="D52" s="38"/>
      <c r="E52" s="38"/>
      <c r="F52" s="38"/>
    </row>
    <row r="53" spans="1:6">
      <c r="A53" s="43" t="s">
        <v>45</v>
      </c>
      <c r="B53" s="38"/>
      <c r="C53" s="38"/>
      <c r="D53" s="38"/>
      <c r="E53" s="38"/>
      <c r="F53" s="38"/>
    </row>
    <row r="54" spans="1:6">
      <c r="A54" s="43" t="s">
        <v>46</v>
      </c>
      <c r="B54" s="38"/>
      <c r="C54" s="38"/>
      <c r="D54" s="38"/>
      <c r="E54" s="38"/>
      <c r="F54" s="38"/>
    </row>
    <row r="55" spans="1:6">
      <c r="A55" s="43" t="s">
        <v>47</v>
      </c>
      <c r="B55" s="38"/>
      <c r="C55" s="38"/>
      <c r="D55" s="38"/>
      <c r="E55" s="38"/>
      <c r="F55" s="38"/>
    </row>
    <row r="56" spans="1:6">
      <c r="A56" s="43" t="s">
        <v>48</v>
      </c>
      <c r="B56" s="38"/>
      <c r="C56" s="38"/>
      <c r="D56" s="38"/>
      <c r="E56" s="38"/>
      <c r="F56" s="38"/>
    </row>
    <row r="57" spans="1:6">
      <c r="A57" s="43" t="s">
        <v>49</v>
      </c>
      <c r="B57" s="38"/>
      <c r="C57" s="38"/>
      <c r="D57" s="38"/>
      <c r="E57" s="38"/>
      <c r="F57" s="38"/>
    </row>
    <row r="58" spans="1:6">
      <c r="A58" s="43" t="s">
        <v>50</v>
      </c>
      <c r="B58" s="38"/>
      <c r="C58" s="38"/>
      <c r="D58" s="38"/>
      <c r="E58" s="38"/>
      <c r="F58" s="38"/>
    </row>
    <row r="59" spans="1:6">
      <c r="A59" s="43" t="s">
        <v>51</v>
      </c>
      <c r="B59" s="38"/>
      <c r="C59" s="38"/>
      <c r="D59" s="38"/>
      <c r="E59" s="38"/>
      <c r="F59" s="38"/>
    </row>
    <row r="60" spans="1:6" ht="30.75" customHeight="1">
      <c r="A60" s="75" t="s">
        <v>52</v>
      </c>
      <c r="B60" s="75"/>
      <c r="C60" s="75"/>
      <c r="D60" s="75"/>
      <c r="E60" s="75"/>
      <c r="F60" s="75"/>
    </row>
    <row r="61" spans="1:6">
      <c r="A61" s="43"/>
      <c r="B61" s="38"/>
      <c r="C61" s="38"/>
      <c r="D61" s="38"/>
      <c r="E61" s="38"/>
      <c r="F61" s="38"/>
    </row>
    <row r="62" spans="1:6" ht="20.25" customHeight="1">
      <c r="A62" s="44" t="s">
        <v>53</v>
      </c>
      <c r="B62" s="45"/>
      <c r="C62" s="45"/>
      <c r="D62" s="45"/>
      <c r="E62" s="45"/>
      <c r="F62" s="46">
        <f>F43</f>
        <v>0</v>
      </c>
    </row>
    <row r="63" spans="1:6" ht="20.25" customHeight="1">
      <c r="A63" s="44"/>
      <c r="B63" s="45"/>
      <c r="C63" s="45"/>
      <c r="D63" s="45"/>
      <c r="E63" s="45"/>
      <c r="F63" s="45"/>
    </row>
    <row r="64" spans="1:6" ht="20.25" customHeight="1">
      <c r="A64" s="44" t="s">
        <v>54</v>
      </c>
      <c r="B64" s="47"/>
      <c r="C64" s="47"/>
      <c r="D64" s="47"/>
      <c r="E64" s="47"/>
      <c r="F64" s="46">
        <f>F51*0.5</f>
        <v>0</v>
      </c>
    </row>
    <row r="65" spans="1:8" ht="20.25" customHeight="1">
      <c r="A65" s="48"/>
      <c r="B65" s="47"/>
      <c r="C65" s="47"/>
      <c r="D65" s="47"/>
      <c r="E65" s="47"/>
      <c r="F65" s="47"/>
    </row>
    <row r="66" spans="1:8" ht="21.75" customHeight="1">
      <c r="A66" s="76" t="s">
        <v>55</v>
      </c>
      <c r="B66" s="76"/>
      <c r="C66" s="76"/>
      <c r="D66" s="76"/>
      <c r="E66" s="77"/>
      <c r="F66" s="46">
        <f>IF(F62&gt;F64,F64,F62)</f>
        <v>0</v>
      </c>
    </row>
    <row r="67" spans="1:8"/>
    <row r="68" spans="1:8" ht="32.25" customHeight="1">
      <c r="A68" s="3" t="s">
        <v>4</v>
      </c>
      <c r="B68" s="78"/>
      <c r="C68" s="78"/>
      <c r="D68" s="6"/>
      <c r="F68" s="6"/>
      <c r="G68" s="6"/>
    </row>
    <row r="69" spans="1:8" ht="32.25" customHeight="1">
      <c r="A69" s="3" t="s">
        <v>5</v>
      </c>
      <c r="B69" s="65"/>
      <c r="C69" s="65"/>
      <c r="D69" s="6"/>
      <c r="E69" s="6"/>
      <c r="F69" s="6"/>
      <c r="G69" s="6"/>
    </row>
    <row r="70" spans="1:8" ht="32.25" customHeight="1">
      <c r="A70" s="3" t="s">
        <v>6</v>
      </c>
      <c r="B70" s="65"/>
      <c r="C70" s="65"/>
      <c r="D70" s="6"/>
      <c r="E70" s="6"/>
      <c r="F70" s="6"/>
      <c r="G70" s="6"/>
    </row>
    <row r="71" spans="1:8" ht="32.25" customHeight="1">
      <c r="A71" s="7"/>
      <c r="B71" s="65"/>
      <c r="C71" s="65"/>
      <c r="D71" s="6"/>
      <c r="E71" s="6"/>
      <c r="F71" s="6"/>
      <c r="G71" s="6"/>
    </row>
    <row r="72" spans="1:8">
      <c r="A72" s="7"/>
      <c r="D72" s="6"/>
      <c r="E72" s="6"/>
      <c r="F72" s="6"/>
      <c r="G72" s="6"/>
    </row>
    <row r="73" spans="1:8">
      <c r="A73" s="7"/>
      <c r="D73" s="6"/>
      <c r="E73" s="6"/>
      <c r="F73" s="6"/>
      <c r="G73" s="6"/>
    </row>
    <row r="74" spans="1:8" hidden="1">
      <c r="A74" s="4"/>
      <c r="D74" s="5"/>
      <c r="E74" s="5"/>
      <c r="F74" s="5"/>
      <c r="G74" s="5"/>
      <c r="H74" s="5"/>
    </row>
  </sheetData>
  <sheetProtection algorithmName="SHA-512" hashValue="j9tmz9K9Y8K6VZVXwN5Os1FGEtorVK6QmRMSY95bd4PZC5eAj5jqKlLnUsdbLh4yrkxR8hJe6A6R5hgyimgjLg==" saltValue="si5lb9pez3HgTT3Wk+BuPQ==" spinCount="100000" sheet="1" selectLockedCells="1"/>
  <mergeCells count="16">
    <mergeCell ref="B71:C71"/>
    <mergeCell ref="A47:F47"/>
    <mergeCell ref="A48:E48"/>
    <mergeCell ref="A49:E49"/>
    <mergeCell ref="A50:E50"/>
    <mergeCell ref="A51:E51"/>
    <mergeCell ref="A60:F60"/>
    <mergeCell ref="A66:E66"/>
    <mergeCell ref="B68:C68"/>
    <mergeCell ref="B69:C69"/>
    <mergeCell ref="B70:C70"/>
    <mergeCell ref="A41:F41"/>
    <mergeCell ref="A3:F3"/>
    <mergeCell ref="A2:F2"/>
    <mergeCell ref="C43:E43"/>
    <mergeCell ref="B1:F1"/>
  </mergeCells>
  <dataValidations count="1">
    <dataValidation type="list" allowBlank="1" showInputMessage="1" showErrorMessage="1" sqref="B39:F39" xr:uid="{00000000-0002-0000-0000-000000000000}">
      <formula1>"VFD, Variable Displacement"</formula1>
    </dataValidation>
  </dataValidations>
  <pageMargins left="0.25" right="0.25" top="0.75" bottom="0.75" header="0.3" footer="0.3"/>
  <pageSetup scale="63" orientation="portrait" r:id="rId1"/>
  <headerFooter>
    <oddHeader xml:space="preserve">&amp;C&amp;"Verdana,Regular"&amp;16
</oddHeader>
    <oddFooter>&amp;LOfficial Mark of the Independent Electricity System Operator.  Used under license.
&amp;CV6.0&amp;RPage &amp;P of &amp;N</oddFooter>
  </headerFooter>
  <rowBreaks count="1" manualBreakCount="1">
    <brk id="33"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34" sqref="A34"/>
    </sheetView>
  </sheetViews>
  <sheetFormatPr defaultRowHeight="14.4"/>
  <cols>
    <col min="1" max="1" width="182.109375" bestFit="1" customWidth="1"/>
  </cols>
  <sheetData>
    <row r="1" spans="1:1">
      <c r="A1" s="19" t="s">
        <v>33</v>
      </c>
    </row>
  </sheetData>
  <hyperlinks>
    <hyperlink ref="A1" r:id="rId1" tooltip="click to email retrofit@ieso.ca"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4"/>
  <sheetViews>
    <sheetView workbookViewId="0">
      <selection activeCell="C19" sqref="C19"/>
    </sheetView>
  </sheetViews>
  <sheetFormatPr defaultRowHeight="14.4"/>
  <cols>
    <col min="1" max="1" width="18.77734375" customWidth="1"/>
    <col min="2" max="2" width="10.5546875" bestFit="1" customWidth="1"/>
    <col min="3" max="3" width="50" bestFit="1" customWidth="1"/>
  </cols>
  <sheetData>
    <row r="1" spans="1:3">
      <c r="A1" s="53" t="s">
        <v>60</v>
      </c>
      <c r="B1" s="53" t="s">
        <v>61</v>
      </c>
      <c r="C1" s="53" t="s">
        <v>62</v>
      </c>
    </row>
    <row r="2" spans="1:3">
      <c r="A2" t="s">
        <v>57</v>
      </c>
      <c r="B2" s="49">
        <v>44200</v>
      </c>
      <c r="C2" t="s">
        <v>58</v>
      </c>
    </row>
    <row r="3" spans="1:3">
      <c r="A3" t="s">
        <v>56</v>
      </c>
      <c r="B3" s="49">
        <v>44294</v>
      </c>
      <c r="C3" t="s">
        <v>59</v>
      </c>
    </row>
    <row r="4" spans="1:3">
      <c r="A4" t="s">
        <v>63</v>
      </c>
      <c r="B4" s="49">
        <v>44316</v>
      </c>
      <c r="C4" t="s">
        <v>64</v>
      </c>
    </row>
    <row r="5" spans="1:3">
      <c r="A5" t="s">
        <v>66</v>
      </c>
      <c r="B5" s="49">
        <v>45063</v>
      </c>
      <c r="C5" t="s">
        <v>65</v>
      </c>
    </row>
    <row r="6" spans="1:3">
      <c r="A6" t="s">
        <v>69</v>
      </c>
      <c r="B6" s="49">
        <v>45229</v>
      </c>
      <c r="C6" t="s">
        <v>70</v>
      </c>
    </row>
    <row r="7" spans="1:3">
      <c r="A7" t="s">
        <v>72</v>
      </c>
      <c r="B7" s="49">
        <v>45561</v>
      </c>
      <c r="C7" t="s">
        <v>73</v>
      </c>
    </row>
    <row r="10" spans="1:3">
      <c r="B10" s="57"/>
    </row>
    <row r="11" spans="1:3">
      <c r="B11" s="57"/>
    </row>
    <row r="12" spans="1:3">
      <c r="B12" s="57"/>
    </row>
    <row r="13" spans="1:3">
      <c r="B13" s="57"/>
    </row>
    <row r="14" spans="1:3">
      <c r="B14" s="5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8"/>
  <sheetViews>
    <sheetView workbookViewId="0">
      <selection activeCell="C13" sqref="C13"/>
    </sheetView>
  </sheetViews>
  <sheetFormatPr defaultRowHeight="14.4"/>
  <cols>
    <col min="1" max="1" width="13.88671875" customWidth="1"/>
    <col min="2" max="2" width="15.44140625" customWidth="1"/>
    <col min="3" max="3" width="50" bestFit="1" customWidth="1"/>
  </cols>
  <sheetData>
    <row r="1" spans="1:3">
      <c r="A1" s="53" t="s">
        <v>60</v>
      </c>
      <c r="B1" s="53" t="s">
        <v>61</v>
      </c>
      <c r="C1" s="53" t="s">
        <v>62</v>
      </c>
    </row>
    <row r="2" spans="1:3">
      <c r="A2" t="s">
        <v>57</v>
      </c>
      <c r="B2" s="49">
        <v>44200</v>
      </c>
      <c r="C2" t="s">
        <v>58</v>
      </c>
    </row>
    <row r="3" spans="1:3">
      <c r="A3" t="s">
        <v>56</v>
      </c>
      <c r="B3" s="49">
        <v>44294</v>
      </c>
      <c r="C3" t="s">
        <v>59</v>
      </c>
    </row>
    <row r="4" spans="1:3">
      <c r="A4" t="s">
        <v>63</v>
      </c>
      <c r="B4" s="49">
        <v>44316</v>
      </c>
      <c r="C4" t="s">
        <v>64</v>
      </c>
    </row>
    <row r="5" spans="1:3">
      <c r="A5" t="s">
        <v>66</v>
      </c>
      <c r="B5" s="49">
        <v>45063</v>
      </c>
      <c r="C5" t="s">
        <v>65</v>
      </c>
    </row>
    <row r="6" spans="1:3">
      <c r="A6" t="s">
        <v>69</v>
      </c>
      <c r="B6" s="49">
        <v>45229</v>
      </c>
      <c r="C6" t="s">
        <v>70</v>
      </c>
    </row>
    <row r="7" spans="1:3">
      <c r="A7" t="s">
        <v>72</v>
      </c>
      <c r="B7" s="49">
        <v>45561</v>
      </c>
      <c r="C7" t="s">
        <v>73</v>
      </c>
    </row>
    <row r="8" spans="1:3">
      <c r="B8" s="4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Worksheet</vt:lpstr>
      <vt:lpstr>Accessbility Disclaimer</vt:lpstr>
      <vt:lpstr>Version Controls</vt:lpstr>
      <vt:lpstr>Revision History</vt:lpstr>
      <vt:lpstr>Worksheet!Print_Area</vt:lpstr>
    </vt:vector>
  </TitlesOfParts>
  <Company>Ontario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Wong</dc:creator>
  <cp:lastModifiedBy>Tim Wong</cp:lastModifiedBy>
  <cp:lastPrinted>2024-08-21T19:09:41Z</cp:lastPrinted>
  <dcterms:created xsi:type="dcterms:W3CDTF">2014-01-28T16:31:18Z</dcterms:created>
  <dcterms:modified xsi:type="dcterms:W3CDTF">2024-08-26T12:57:23Z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