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spen\org\PEI\Save on Energy\Website\Program documents\IEEP\"/>
    </mc:Choice>
  </mc:AlternateContent>
  <workbookProtection workbookAlgorithmName="SHA-512" workbookHashValue="5QzppbYupa9yHewpC63J6T1rbPv1J0cyJAXxzK0qMVKovrNknvGERjb3w3kT4mQk2y1bLJYgKO81pr6XCYUGzw==" workbookSaltValue="AEGr+uUWj2aH1QgBhey1Mg==" workbookSpinCount="100000" lockStructure="1"/>
  <bookViews>
    <workbookView xWindow="0" yWindow="0" windowWidth="20496" windowHeight="7620"/>
  </bookViews>
  <sheets>
    <sheet name="Benefit Calculator" sheetId="1" r:id="rId1"/>
    <sheet name="Calculations" sheetId="2" state="hidden" r:id="rId2"/>
  </sheets>
  <externalReferences>
    <externalReference r:id="rId3"/>
    <externalReference r:id="rId4"/>
  </externalReferences>
  <definedNames>
    <definedName name="discountRate">'[1]CE Parameters'!$F$7</definedName>
    <definedName name="firstYear">'[2]CE Parameters'!$F$6</definedName>
    <definedName name="inflationRate">'[2]CE Parameters'!$F$9</definedName>
    <definedName name="Load_Profil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 i="2" l="1"/>
  <c r="Q6" i="2"/>
  <c r="Q4" i="2"/>
  <c r="S4" i="2" s="1"/>
  <c r="AA4" i="2" l="1"/>
  <c r="R4" i="2"/>
  <c r="AB4" i="2"/>
  <c r="Z4" i="2"/>
  <c r="Y4" i="2"/>
  <c r="U4" i="2"/>
  <c r="X4" i="2"/>
  <c r="V4" i="2"/>
  <c r="T4" i="2"/>
  <c r="W4" i="2"/>
  <c r="Q5" i="2" l="1"/>
  <c r="Q10" i="2"/>
  <c r="Q14" i="2" s="1"/>
  <c r="C11" i="1" s="1"/>
  <c r="Q8" i="2" l="1"/>
  <c r="Q13" i="2" s="1"/>
  <c r="C10" i="1" l="1"/>
  <c r="C12" i="1" s="1"/>
  <c r="C14" i="1"/>
  <c r="C13" i="1"/>
</calcChain>
</file>

<file path=xl/comments1.xml><?xml version="1.0" encoding="utf-8"?>
<comments xmlns="http://schemas.openxmlformats.org/spreadsheetml/2006/main">
  <authors>
    <author>Cass Heide</author>
  </authors>
  <commentList>
    <comment ref="K2" authorId="0" shapeId="0">
      <text>
        <r>
          <rPr>
            <b/>
            <sz val="9"/>
            <color indexed="81"/>
            <rFont val="Tahoma"/>
            <family val="2"/>
          </rPr>
          <t>Cass Heide:</t>
        </r>
        <r>
          <rPr>
            <sz val="9"/>
            <color indexed="81"/>
            <rFont val="Tahoma"/>
            <family val="2"/>
          </rPr>
          <t xml:space="preserve">
I think this heading is wrong, supposed to say $/kWh, but always been this way in the tool</t>
        </r>
      </text>
    </comment>
  </commentList>
</comments>
</file>

<file path=xl/sharedStrings.xml><?xml version="1.0" encoding="utf-8"?>
<sst xmlns="http://schemas.openxmlformats.org/spreadsheetml/2006/main" count="502" uniqueCount="479">
  <si>
    <t>Application Inputs:</t>
  </si>
  <si>
    <t>Incentive Funding Requested from IESO</t>
  </si>
  <si>
    <t>Annual Energy Savings (MWh)</t>
  </si>
  <si>
    <t>Summer Peak Demand Reduction (kW)</t>
  </si>
  <si>
    <t xml:space="preserve">Refer to the tables for guidance on the calculation of Summer Peak Demand Reduction ----------------&gt; </t>
  </si>
  <si>
    <t>Project In-Service Year*</t>
  </si>
  <si>
    <t>Project Effective Useful Life (Years)**</t>
  </si>
  <si>
    <t>Outputs:</t>
  </si>
  <si>
    <r>
      <t xml:space="preserve">Project </t>
    </r>
    <r>
      <rPr>
        <b/>
        <sz val="11"/>
        <rFont val="Calibri"/>
        <family val="2"/>
        <scheme val="minor"/>
      </rPr>
      <t>Lifetime</t>
    </r>
    <r>
      <rPr>
        <b/>
        <sz val="11"/>
        <color rgb="FFFF0000"/>
        <rFont val="Calibri"/>
        <family val="2"/>
        <scheme val="minor"/>
      </rPr>
      <t xml:space="preserve"> </t>
    </r>
    <r>
      <rPr>
        <b/>
        <sz val="11"/>
        <color theme="1"/>
        <rFont val="Calibri"/>
        <family val="2"/>
        <scheme val="minor"/>
      </rPr>
      <t>Energy Benefits</t>
    </r>
  </si>
  <si>
    <t>Project Summer Peak Reduction Benefits</t>
  </si>
  <si>
    <t>Modified Program Administrator Cost Test (PAC) Ratio</t>
  </si>
  <si>
    <t>&lt;------ (NPV of Energy Benefits + Peak Demand Benefits)/NPV of Funding Requested</t>
  </si>
  <si>
    <t>First Year Savings Acquistion Cost ($/kWh)</t>
  </si>
  <si>
    <t>Summer Peak Demand Reduction Ratio (kW/MWh)</t>
  </si>
  <si>
    <t>*Project In-Service Year is the calendar year in which the project will first begin producing electricity savings</t>
  </si>
  <si>
    <r>
      <t>**For the purposes of project benefit calculation, the Project Effective Useful Life cannot extend beyond the year 20</t>
    </r>
    <r>
      <rPr>
        <b/>
        <sz val="11"/>
        <rFont val="Calibri"/>
        <family val="2"/>
      </rPr>
      <t>50</t>
    </r>
    <r>
      <rPr>
        <b/>
        <sz val="11"/>
        <color rgb="FF444444"/>
        <rFont val="Calibri"/>
        <family val="2"/>
      </rPr>
      <t>.</t>
    </r>
  </si>
  <si>
    <t>Program Administrator Cost Test (PAC) Ratio Explained</t>
  </si>
  <si>
    <t xml:space="preserve">The PAC Test compares the net present value of the incentive provided by the IESO with the net present value of the avoided costs that IESO would have incurred to supply the lifetime electricity needs in absence of the project. This calculator assumes a generic "Industrial Miscellaneous" load profile, where the annual energy consumption savings (kWh) are allocated as represented in Table 1, using the hourly and seasonal bin parameters presented in Table 2: 
</t>
  </si>
  <si>
    <t xml:space="preserve">Table 1. </t>
  </si>
  <si>
    <t>Table 2.</t>
  </si>
  <si>
    <t xml:space="preserve">During project scoring evaluation, the IESO will determine the suitability of the generic Industrial Miscellaneous savings profile, and assess whether or not any adjustments should be made based on the characteristics of the project proposed. While this may cause slight changes in the project PAC test outcome, the IESO does not anticipate any more significant impacts to this scoring criteria. The IESO will notify the Applicant if a decision is made to update the savings profile. Additionally, the Applicant may propose an alternative savings profile for IESO consideration in their Stage 2 project proposal.  
This PAC Test Calculator is provided to participants for reference only. For the purpose of calculating the PAC test score during project scoring evaluation, the IESO will use the IESO Cost-Effectiveness Tool. The Tool and the IESO CE Tool User Guide can be found here: https://www.ieso.ca/en/Sector-Participants/Energy-Efficiency/Evaluation-Measurement-and-Verification. If the Participant prefers to confirm their PAC result using the IESO CE Tool and requires support, please contact us at industrialEEprogram@ieso.ca. 
</t>
  </si>
  <si>
    <t>Lookup</t>
  </si>
  <si>
    <t>Discount Rate</t>
  </si>
  <si>
    <t>Avoided Energy Cost by Season and Time-of-Use Period (2021 $/MWh)</t>
  </si>
  <si>
    <t>Avoided Capacity Costs (2021 $/kW-yr)</t>
  </si>
  <si>
    <t>Generation</t>
  </si>
  <si>
    <t>Transmission</t>
  </si>
  <si>
    <t>Distribution</t>
  </si>
  <si>
    <t>Winter</t>
  </si>
  <si>
    <t>Summer</t>
  </si>
  <si>
    <t>Shoulder</t>
  </si>
  <si>
    <t>Winter On Peak</t>
  </si>
  <si>
    <t>Winter Mid-Peak</t>
  </si>
  <si>
    <t>Winter Off-Peak</t>
  </si>
  <si>
    <t>Summer On Peak</t>
  </si>
  <si>
    <t>Summer Mid-Peak</t>
  </si>
  <si>
    <t>Summer Off-Peak</t>
  </si>
  <si>
    <t>Shoulder Mid-Peak</t>
  </si>
  <si>
    <t>Shoulder Off Peak</t>
  </si>
  <si>
    <t>Installation Year</t>
  </si>
  <si>
    <t>Measure Life</t>
  </si>
  <si>
    <t>Winter Peak</t>
  </si>
  <si>
    <t>Winter Off Peak</t>
  </si>
  <si>
    <t>Summer Peak</t>
  </si>
  <si>
    <t>Summer Off Peak</t>
  </si>
  <si>
    <t>2022_1</t>
  </si>
  <si>
    <t>avoided sumproduct (kWh)</t>
  </si>
  <si>
    <t>2022_2</t>
  </si>
  <si>
    <t>kWh (loss adjusted)</t>
  </si>
  <si>
    <t>2022_3</t>
  </si>
  <si>
    <t>Rate</t>
  </si>
  <si>
    <t>2022_4</t>
  </si>
  <si>
    <t>PV energy (measure CE results tab)</t>
  </si>
  <si>
    <t>2022_5</t>
  </si>
  <si>
    <t>kW (loss adjusted)</t>
  </si>
  <si>
    <t>2022_6</t>
  </si>
  <si>
    <t>PV demand (measure CE results tab)</t>
  </si>
  <si>
    <t>2022_7</t>
  </si>
  <si>
    <t>firstYear (defined in CE tool)</t>
  </si>
  <si>
    <t>2022_8</t>
  </si>
  <si>
    <t>inflationRate (defined in CE tool)</t>
  </si>
  <si>
    <t>2022_9</t>
  </si>
  <si>
    <t>Benefits from Energy ($real)</t>
  </si>
  <si>
    <t>2022_10</t>
  </si>
  <si>
    <t>Benefits from Demand ($real)</t>
  </si>
  <si>
    <t>2022_11</t>
  </si>
  <si>
    <t>2022_12</t>
  </si>
  <si>
    <t>2022_13</t>
  </si>
  <si>
    <t xml:space="preserve">Note: the table to the left assumes a base year of 2021 and a discount rate of 4%. </t>
  </si>
  <si>
    <t>2022_14</t>
  </si>
  <si>
    <t>These are the assumptions in the CE tool V8_2021-04-20</t>
  </si>
  <si>
    <t>2022_15</t>
  </si>
  <si>
    <t>Table is hard-coded and will have to be updated if tool assumptions change.</t>
  </si>
  <si>
    <t>2022_16</t>
  </si>
  <si>
    <t>2022_17</t>
  </si>
  <si>
    <t>2022_18</t>
  </si>
  <si>
    <t>2022_19</t>
  </si>
  <si>
    <t>2022_20</t>
  </si>
  <si>
    <t>2022_21</t>
  </si>
  <si>
    <t>2022_22</t>
  </si>
  <si>
    <t>2022_23</t>
  </si>
  <si>
    <t>2022_24</t>
  </si>
  <si>
    <t>2022_25</t>
  </si>
  <si>
    <t>2022_26</t>
  </si>
  <si>
    <t>2022_27</t>
  </si>
  <si>
    <t>2022_28</t>
  </si>
  <si>
    <t>2023_1</t>
  </si>
  <si>
    <t>2023_2</t>
  </si>
  <si>
    <t>2023_3</t>
  </si>
  <si>
    <t>2023_4</t>
  </si>
  <si>
    <t>2023_5</t>
  </si>
  <si>
    <t>2023_6</t>
  </si>
  <si>
    <t>2023_7</t>
  </si>
  <si>
    <t>2023_8</t>
  </si>
  <si>
    <t>2023_9</t>
  </si>
  <si>
    <t>2023_10</t>
  </si>
  <si>
    <t>2023_11</t>
  </si>
  <si>
    <t>2023_12</t>
  </si>
  <si>
    <t>2023_13</t>
  </si>
  <si>
    <t>2023_14</t>
  </si>
  <si>
    <t>2023_15</t>
  </si>
  <si>
    <t>2023_16</t>
  </si>
  <si>
    <t>2023_17</t>
  </si>
  <si>
    <t>rate</t>
  </si>
  <si>
    <t>2023_18</t>
  </si>
  <si>
    <t>2023_19</t>
  </si>
  <si>
    <t>Annual Savings Profile</t>
  </si>
  <si>
    <t>Summer Peak Demand</t>
  </si>
  <si>
    <t>2023_20</t>
  </si>
  <si>
    <t>Industrial - Miscellaneous</t>
  </si>
  <si>
    <t>2023_21</t>
  </si>
  <si>
    <t>2023_22</t>
  </si>
  <si>
    <t>2023_23</t>
  </si>
  <si>
    <t>2023_24</t>
  </si>
  <si>
    <t>2023_25</t>
  </si>
  <si>
    <t>2023_26</t>
  </si>
  <si>
    <t>2023_27</t>
  </si>
  <si>
    <t>2024_1</t>
  </si>
  <si>
    <t>Winter On-Peak</t>
  </si>
  <si>
    <t>Summer On-Peak</t>
  </si>
  <si>
    <t>Shoulder Off-Peak</t>
  </si>
  <si>
    <t>2024_2</t>
  </si>
  <si>
    <t>2024_3</t>
  </si>
  <si>
    <t>2024_4</t>
  </si>
  <si>
    <t>2024_5</t>
  </si>
  <si>
    <t>2024_6</t>
  </si>
  <si>
    <t>2024_7</t>
  </si>
  <si>
    <t>2024_8</t>
  </si>
  <si>
    <t>2024_9</t>
  </si>
  <si>
    <t>2024_10</t>
  </si>
  <si>
    <t>2024_11</t>
  </si>
  <si>
    <t>2024_12</t>
  </si>
  <si>
    <t>2024_13</t>
  </si>
  <si>
    <t>2024_14</t>
  </si>
  <si>
    <t>2024_15</t>
  </si>
  <si>
    <t>2024_16</t>
  </si>
  <si>
    <t>2024_17</t>
  </si>
  <si>
    <t>2024_18</t>
  </si>
  <si>
    <t>2024_19</t>
  </si>
  <si>
    <t>2024_20</t>
  </si>
  <si>
    <t>2024_21</t>
  </si>
  <si>
    <t>2024_22</t>
  </si>
  <si>
    <t>2024_23</t>
  </si>
  <si>
    <t>2024_24</t>
  </si>
  <si>
    <t>2024_25</t>
  </si>
  <si>
    <t>2024_26</t>
  </si>
  <si>
    <t>2025_1</t>
  </si>
  <si>
    <t>2025_2</t>
  </si>
  <si>
    <t>2025_3</t>
  </si>
  <si>
    <t>2025_4</t>
  </si>
  <si>
    <t>2025_5</t>
  </si>
  <si>
    <t>2025_6</t>
  </si>
  <si>
    <t>2025_7</t>
  </si>
  <si>
    <t>2025_8</t>
  </si>
  <si>
    <t>2025_9</t>
  </si>
  <si>
    <t>2025_10</t>
  </si>
  <si>
    <t>2025_11</t>
  </si>
  <si>
    <t>2025_12</t>
  </si>
  <si>
    <t>2025_13</t>
  </si>
  <si>
    <t>2025_14</t>
  </si>
  <si>
    <t>2025_15</t>
  </si>
  <si>
    <t>2025_16</t>
  </si>
  <si>
    <t>2025_17</t>
  </si>
  <si>
    <t>2025_18</t>
  </si>
  <si>
    <t>2025_19</t>
  </si>
  <si>
    <t>2025_20</t>
  </si>
  <si>
    <t>2025_21</t>
  </si>
  <si>
    <t>2025_22</t>
  </si>
  <si>
    <t>2025_23</t>
  </si>
  <si>
    <t>2025_24</t>
  </si>
  <si>
    <t>2025_25</t>
  </si>
  <si>
    <t>2026_1</t>
  </si>
  <si>
    <t>2026_2</t>
  </si>
  <si>
    <t>2026_3</t>
  </si>
  <si>
    <t>2026_4</t>
  </si>
  <si>
    <t>2026_5</t>
  </si>
  <si>
    <t>2026_6</t>
  </si>
  <si>
    <t>2026_7</t>
  </si>
  <si>
    <t>2026_8</t>
  </si>
  <si>
    <t>2026_9</t>
  </si>
  <si>
    <t>2026_10</t>
  </si>
  <si>
    <t>2026_11</t>
  </si>
  <si>
    <t>2026_12</t>
  </si>
  <si>
    <t>2026_13</t>
  </si>
  <si>
    <t>2026_14</t>
  </si>
  <si>
    <t>2026_15</t>
  </si>
  <si>
    <t>2026_16</t>
  </si>
  <si>
    <t>2026_17</t>
  </si>
  <si>
    <t>2026_18</t>
  </si>
  <si>
    <t>2026_19</t>
  </si>
  <si>
    <t>2026_20</t>
  </si>
  <si>
    <t>2026_21</t>
  </si>
  <si>
    <t>2026_22</t>
  </si>
  <si>
    <t>2026_23</t>
  </si>
  <si>
    <t>2026_24</t>
  </si>
  <si>
    <t>2027_1</t>
  </si>
  <si>
    <t>2027_2</t>
  </si>
  <si>
    <t>2027_3</t>
  </si>
  <si>
    <t>2027_4</t>
  </si>
  <si>
    <t>2027_5</t>
  </si>
  <si>
    <t>2027_6</t>
  </si>
  <si>
    <t>2027_7</t>
  </si>
  <si>
    <t>2027_8</t>
  </si>
  <si>
    <t>2027_9</t>
  </si>
  <si>
    <t>2027_10</t>
  </si>
  <si>
    <t>2027_11</t>
  </si>
  <si>
    <t>2027_12</t>
  </si>
  <si>
    <t>2027_13</t>
  </si>
  <si>
    <t>2027_14</t>
  </si>
  <si>
    <t>2027_15</t>
  </si>
  <si>
    <t>2027_16</t>
  </si>
  <si>
    <t>2027_17</t>
  </si>
  <si>
    <t>2027_18</t>
  </si>
  <si>
    <t>2027_19</t>
  </si>
  <si>
    <t>2027_20</t>
  </si>
  <si>
    <t>2027_21</t>
  </si>
  <si>
    <t>2027_22</t>
  </si>
  <si>
    <t>2027_23</t>
  </si>
  <si>
    <t>2028_1</t>
  </si>
  <si>
    <t>2028_2</t>
  </si>
  <si>
    <t>2028_3</t>
  </si>
  <si>
    <t>2028_4</t>
  </si>
  <si>
    <t>2028_5</t>
  </si>
  <si>
    <t>2028_6</t>
  </si>
  <si>
    <t>2028_7</t>
  </si>
  <si>
    <t>2028_8</t>
  </si>
  <si>
    <t>2028_9</t>
  </si>
  <si>
    <t>2028_10</t>
  </si>
  <si>
    <t>2028_11</t>
  </si>
  <si>
    <t>2028_12</t>
  </si>
  <si>
    <t>2028_13</t>
  </si>
  <si>
    <t>2028_14</t>
  </si>
  <si>
    <t>2028_15</t>
  </si>
  <si>
    <t>2028_16</t>
  </si>
  <si>
    <t>2028_17</t>
  </si>
  <si>
    <t>2028_18</t>
  </si>
  <si>
    <t>2028_19</t>
  </si>
  <si>
    <t>2028_20</t>
  </si>
  <si>
    <t>2028_21</t>
  </si>
  <si>
    <t>2028_22</t>
  </si>
  <si>
    <t>2029_1</t>
  </si>
  <si>
    <t>2029_2</t>
  </si>
  <si>
    <t>2029_3</t>
  </si>
  <si>
    <t>2029_4</t>
  </si>
  <si>
    <t>2029_5</t>
  </si>
  <si>
    <t>2029_6</t>
  </si>
  <si>
    <t>2029_7</t>
  </si>
  <si>
    <t>2029_8</t>
  </si>
  <si>
    <t>2029_9</t>
  </si>
  <si>
    <t>2029_10</t>
  </si>
  <si>
    <t>2029_11</t>
  </si>
  <si>
    <t>2029_12</t>
  </si>
  <si>
    <t>2029_13</t>
  </si>
  <si>
    <t>2029_14</t>
  </si>
  <si>
    <t>2029_15</t>
  </si>
  <si>
    <t>2029_16</t>
  </si>
  <si>
    <t>2029_17</t>
  </si>
  <si>
    <t>2029_18</t>
  </si>
  <si>
    <t>2029_19</t>
  </si>
  <si>
    <t>2029_20</t>
  </si>
  <si>
    <t>2029_21</t>
  </si>
  <si>
    <t>2030_1</t>
  </si>
  <si>
    <t>2030_2</t>
  </si>
  <si>
    <t>2030_3</t>
  </si>
  <si>
    <t>2030_4</t>
  </si>
  <si>
    <t>2030_5</t>
  </si>
  <si>
    <t>2030_6</t>
  </si>
  <si>
    <t>2030_7</t>
  </si>
  <si>
    <t>2030_8</t>
  </si>
  <si>
    <t>2030_9</t>
  </si>
  <si>
    <t>2030_10</t>
  </si>
  <si>
    <t>2030_11</t>
  </si>
  <si>
    <t>2030_12</t>
  </si>
  <si>
    <t>2030_13</t>
  </si>
  <si>
    <t>2030_14</t>
  </si>
  <si>
    <t>2030_15</t>
  </si>
  <si>
    <t>2030_16</t>
  </si>
  <si>
    <t>2030_17</t>
  </si>
  <si>
    <t>2030_18</t>
  </si>
  <si>
    <t>2030_19</t>
  </si>
  <si>
    <t>2030_20</t>
  </si>
  <si>
    <t>2031_1</t>
  </si>
  <si>
    <t>2031_2</t>
  </si>
  <si>
    <t>2031_3</t>
  </si>
  <si>
    <t>2031_4</t>
  </si>
  <si>
    <t>2031_5</t>
  </si>
  <si>
    <t>2031_6</t>
  </si>
  <si>
    <t>2031_7</t>
  </si>
  <si>
    <t>2031_8</t>
  </si>
  <si>
    <t>2031_9</t>
  </si>
  <si>
    <t>2031_10</t>
  </si>
  <si>
    <t>2031_11</t>
  </si>
  <si>
    <t>2031_12</t>
  </si>
  <si>
    <t>2031_13</t>
  </si>
  <si>
    <t>2031_14</t>
  </si>
  <si>
    <t>2031_15</t>
  </si>
  <si>
    <t>2031_16</t>
  </si>
  <si>
    <t>2031_17</t>
  </si>
  <si>
    <t>2031_18</t>
  </si>
  <si>
    <t>2031_19</t>
  </si>
  <si>
    <t>2032_1</t>
  </si>
  <si>
    <t>2032_2</t>
  </si>
  <si>
    <t>2032_3</t>
  </si>
  <si>
    <t>2032_4</t>
  </si>
  <si>
    <t>2032_5</t>
  </si>
  <si>
    <t>2032_6</t>
  </si>
  <si>
    <t>2032_7</t>
  </si>
  <si>
    <t>2032_8</t>
  </si>
  <si>
    <t>2032_9</t>
  </si>
  <si>
    <t>2032_10</t>
  </si>
  <si>
    <t>2032_11</t>
  </si>
  <si>
    <t>2032_12</t>
  </si>
  <si>
    <t>2032_13</t>
  </si>
  <si>
    <t>2032_14</t>
  </si>
  <si>
    <t>2032_15</t>
  </si>
  <si>
    <t>2032_16</t>
  </si>
  <si>
    <t>2032_17</t>
  </si>
  <si>
    <t>2032_18</t>
  </si>
  <si>
    <t>2033_1</t>
  </si>
  <si>
    <t>2033_2</t>
  </si>
  <si>
    <t>2033_3</t>
  </si>
  <si>
    <t>2033_4</t>
  </si>
  <si>
    <t>2033_5</t>
  </si>
  <si>
    <t>2033_6</t>
  </si>
  <si>
    <t>2033_7</t>
  </si>
  <si>
    <t>2033_8</t>
  </si>
  <si>
    <t>2033_9</t>
  </si>
  <si>
    <t>2033_10</t>
  </si>
  <si>
    <t>2033_11</t>
  </si>
  <si>
    <t>2033_12</t>
  </si>
  <si>
    <t>2033_13</t>
  </si>
  <si>
    <t>2033_14</t>
  </si>
  <si>
    <t>2033_15</t>
  </si>
  <si>
    <t>2033_16</t>
  </si>
  <si>
    <t>2033_17</t>
  </si>
  <si>
    <t>2034_1</t>
  </si>
  <si>
    <t>2034_2</t>
  </si>
  <si>
    <t>2034_3</t>
  </si>
  <si>
    <t>2034_4</t>
  </si>
  <si>
    <t>2034_5</t>
  </si>
  <si>
    <t>2034_6</t>
  </si>
  <si>
    <t>2034_7</t>
  </si>
  <si>
    <t>2034_8</t>
  </si>
  <si>
    <t>2034_9</t>
  </si>
  <si>
    <t>2034_10</t>
  </si>
  <si>
    <t>2034_11</t>
  </si>
  <si>
    <t>2034_12</t>
  </si>
  <si>
    <t>2034_13</t>
  </si>
  <si>
    <t>2034_14</t>
  </si>
  <si>
    <t>2034_15</t>
  </si>
  <si>
    <t>2034_16</t>
  </si>
  <si>
    <t>2035_1</t>
  </si>
  <si>
    <t>2035_2</t>
  </si>
  <si>
    <t>2035_3</t>
  </si>
  <si>
    <t>2035_4</t>
  </si>
  <si>
    <t>2035_5</t>
  </si>
  <si>
    <t>2035_6</t>
  </si>
  <si>
    <t>2035_7</t>
  </si>
  <si>
    <t>2035_8</t>
  </si>
  <si>
    <t>2035_9</t>
  </si>
  <si>
    <t>2035_10</t>
  </si>
  <si>
    <t>2035_11</t>
  </si>
  <si>
    <t>2035_12</t>
  </si>
  <si>
    <t>2035_13</t>
  </si>
  <si>
    <t>2035_14</t>
  </si>
  <si>
    <t>2035_15</t>
  </si>
  <si>
    <t>2036_1</t>
  </si>
  <si>
    <t>2036_2</t>
  </si>
  <si>
    <t>2036_3</t>
  </si>
  <si>
    <t>2036_4</t>
  </si>
  <si>
    <t>2036_5</t>
  </si>
  <si>
    <t>2036_6</t>
  </si>
  <si>
    <t>2036_7</t>
  </si>
  <si>
    <t>2036_8</t>
  </si>
  <si>
    <t>2036_9</t>
  </si>
  <si>
    <t>2036_10</t>
  </si>
  <si>
    <t>2036_11</t>
  </si>
  <si>
    <t>2036_12</t>
  </si>
  <si>
    <t>2036_13</t>
  </si>
  <si>
    <t>2036_14</t>
  </si>
  <si>
    <t>2037_1</t>
  </si>
  <si>
    <t>2037_2</t>
  </si>
  <si>
    <t>2037_3</t>
  </si>
  <si>
    <t>2037_4</t>
  </si>
  <si>
    <t>2037_5</t>
  </si>
  <si>
    <t>2037_6</t>
  </si>
  <si>
    <t>2037_7</t>
  </si>
  <si>
    <t>2037_8</t>
  </si>
  <si>
    <t>2037_9</t>
  </si>
  <si>
    <t>2037_10</t>
  </si>
  <si>
    <t>2037_11</t>
  </si>
  <si>
    <t>2037_12</t>
  </si>
  <si>
    <t>2037_13</t>
  </si>
  <si>
    <t>2038_1</t>
  </si>
  <si>
    <t>2038_2</t>
  </si>
  <si>
    <t>2038_3</t>
  </si>
  <si>
    <t>2038_4</t>
  </si>
  <si>
    <t>2038_5</t>
  </si>
  <si>
    <t>2038_6</t>
  </si>
  <si>
    <t>2038_7</t>
  </si>
  <si>
    <t>2038_8</t>
  </si>
  <si>
    <t>2038_9</t>
  </si>
  <si>
    <t>2038_10</t>
  </si>
  <si>
    <t>2038_11</t>
  </si>
  <si>
    <t>2038_12</t>
  </si>
  <si>
    <t>2039_1</t>
  </si>
  <si>
    <t>2039_2</t>
  </si>
  <si>
    <t>2039_3</t>
  </si>
  <si>
    <t>2039_4</t>
  </si>
  <si>
    <t>2039_5</t>
  </si>
  <si>
    <t>2039_6</t>
  </si>
  <si>
    <t>2039_7</t>
  </si>
  <si>
    <t>2039_8</t>
  </si>
  <si>
    <t>2039_9</t>
  </si>
  <si>
    <t>2039_10</t>
  </si>
  <si>
    <t>2039_11</t>
  </si>
  <si>
    <t>2040_1</t>
  </si>
  <si>
    <t>2040_2</t>
  </si>
  <si>
    <t>2040_3</t>
  </si>
  <si>
    <t>2040_4</t>
  </si>
  <si>
    <t>2040_5</t>
  </si>
  <si>
    <t>2040_6</t>
  </si>
  <si>
    <t>2040_7</t>
  </si>
  <si>
    <t>2040_8</t>
  </si>
  <si>
    <t>2040_9</t>
  </si>
  <si>
    <t>2040_10</t>
  </si>
  <si>
    <t>2041_1</t>
  </si>
  <si>
    <t>2041_2</t>
  </si>
  <si>
    <t>2041_3</t>
  </si>
  <si>
    <t>2041_4</t>
  </si>
  <si>
    <t>2041_5</t>
  </si>
  <si>
    <t>2041_6</t>
  </si>
  <si>
    <t>2041_7</t>
  </si>
  <si>
    <t>2041_8</t>
  </si>
  <si>
    <t>2041_9</t>
  </si>
  <si>
    <t>2042_1</t>
  </si>
  <si>
    <t>2042_2</t>
  </si>
  <si>
    <t>2042_3</t>
  </si>
  <si>
    <t>2042_4</t>
  </si>
  <si>
    <t>2042_5</t>
  </si>
  <si>
    <t>2042_6</t>
  </si>
  <si>
    <t>2042_7</t>
  </si>
  <si>
    <t>2042_8</t>
  </si>
  <si>
    <t>2043_1</t>
  </si>
  <si>
    <t>2043_2</t>
  </si>
  <si>
    <t>2043_3</t>
  </si>
  <si>
    <t>2043_4</t>
  </si>
  <si>
    <t>2043_5</t>
  </si>
  <si>
    <t>2043_6</t>
  </si>
  <si>
    <t>2043_7</t>
  </si>
  <si>
    <t>2044_1</t>
  </si>
  <si>
    <t>2044_2</t>
  </si>
  <si>
    <t>2044_3</t>
  </si>
  <si>
    <t>2044_4</t>
  </si>
  <si>
    <t>2044_5</t>
  </si>
  <si>
    <t>2044_6</t>
  </si>
  <si>
    <t>2045_1</t>
  </si>
  <si>
    <t>2045_2</t>
  </si>
  <si>
    <t>2045_3</t>
  </si>
  <si>
    <t>2045_4</t>
  </si>
  <si>
    <t>2045_5</t>
  </si>
  <si>
    <t>2046_1</t>
  </si>
  <si>
    <t>2046_2</t>
  </si>
  <si>
    <t>2046_3</t>
  </si>
  <si>
    <t>2046_4</t>
  </si>
  <si>
    <t>2047_1</t>
  </si>
  <si>
    <t>2047_2</t>
  </si>
  <si>
    <t>2047_3</t>
  </si>
  <si>
    <t>2048_1</t>
  </si>
  <si>
    <t>2048_2</t>
  </si>
  <si>
    <t>2049_1</t>
  </si>
  <si>
    <t>2050_1</t>
  </si>
  <si>
    <t>2051_1</t>
  </si>
  <si>
    <t>2052_1</t>
  </si>
  <si>
    <t>2053_1</t>
  </si>
  <si>
    <t>2054_1</t>
  </si>
  <si>
    <t>2055_1</t>
  </si>
  <si>
    <t>2056_1</t>
  </si>
  <si>
    <t>2057_1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</si>
</sst>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8" formatCode="&quot;$&quot;#,##0.00;[Red]\-&quot;$&quot;#,##0.00"/>
    <numFmt numFmtId="44" formatCode="_-&quot;$&quot;* #,##0.00_-;\-&quot;$&quot;* #,##0.00_-;_-&quot;$&quot;* &quot;-&quot;??_-;_-@_-"/>
    <numFmt numFmtId="43" formatCode="_-* #,##0.00_-;\-* #,##0.00_-;_-* &quot;-&quot;??_-;_-@_-"/>
    <numFmt numFmtId="164" formatCode="&quot;$&quot;#,##0.00"/>
    <numFmt numFmtId="165" formatCode="&quot;$&quot;#,##0"/>
    <numFmt numFmtId="166" formatCode="0.000000"/>
    <numFmt numFmtId="167" formatCode="#,##0_ ;\-#,##0\ "/>
    <numFmt numFmtId="168" formatCode="_-* #,##0_-;\-* #,##0_-;_-* &quot;-&quot;??_-;_-@_-"/>
    <numFmt numFmtId="169" formatCode="&quot;$&quot;#,##0.000"/>
  </numFmts>
  <fonts count="20" x14ac:knownFonts="1">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sz val="11"/>
      <color rgb="FFFF0000"/>
      <name val="Calibri"/>
      <family val="2"/>
      <scheme val="minor"/>
    </font>
    <font>
      <b/>
      <sz val="11"/>
      <color theme="1"/>
      <name val="Calibri"/>
      <family val="2"/>
      <scheme val="minor"/>
    </font>
    <font>
      <b/>
      <sz val="10"/>
      <name val="Arial"/>
      <family val="2"/>
    </font>
    <font>
      <sz val="10"/>
      <name val="Arial"/>
      <family val="2"/>
    </font>
    <font>
      <sz val="11"/>
      <name val="Calibri"/>
      <family val="2"/>
      <scheme val="minor"/>
    </font>
    <font>
      <u/>
      <sz val="11"/>
      <color theme="10"/>
      <name val="Calibri"/>
      <family val="2"/>
      <scheme val="minor"/>
    </font>
    <font>
      <b/>
      <sz val="11"/>
      <color theme="0"/>
      <name val="Calibri"/>
      <family val="2"/>
      <scheme val="minor"/>
    </font>
    <font>
      <b/>
      <sz val="11"/>
      <color rgb="FF444444"/>
      <name val="Calibri"/>
      <family val="2"/>
    </font>
    <font>
      <sz val="10"/>
      <name val="Tahoma"/>
      <family val="2"/>
    </font>
    <font>
      <b/>
      <sz val="10"/>
      <color theme="0"/>
      <name val="Tahoma"/>
      <family val="2"/>
    </font>
    <font>
      <sz val="10"/>
      <color theme="0"/>
      <name val="Tahoma"/>
      <family val="2"/>
    </font>
    <font>
      <sz val="9"/>
      <color indexed="81"/>
      <name val="Tahoma"/>
      <family val="2"/>
    </font>
    <font>
      <b/>
      <sz val="9"/>
      <color indexed="81"/>
      <name val="Tahoma"/>
      <family val="2"/>
    </font>
    <font>
      <b/>
      <sz val="11"/>
      <color rgb="FFFF0000"/>
      <name val="Calibri"/>
      <family val="2"/>
      <scheme val="minor"/>
    </font>
    <font>
      <b/>
      <sz val="11"/>
      <name val="Calibri"/>
      <family val="2"/>
    </font>
    <font>
      <b/>
      <sz val="11"/>
      <name val="Calibri"/>
      <family val="2"/>
      <scheme val="minor"/>
    </font>
  </fonts>
  <fills count="12">
    <fill>
      <patternFill patternType="none"/>
    </fill>
    <fill>
      <patternFill patternType="gray125"/>
    </fill>
    <fill>
      <patternFill patternType="solid">
        <fgColor rgb="FFFFCC99"/>
      </patternFill>
    </fill>
    <fill>
      <patternFill patternType="solid">
        <fgColor rgb="FFF2F2F2"/>
      </patternFill>
    </fill>
    <fill>
      <patternFill patternType="solid">
        <fgColor indexed="9"/>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249977111117893"/>
        <bgColor indexed="64"/>
      </patternFill>
    </fill>
    <fill>
      <patternFill patternType="solid">
        <fgColor rgb="FF16365C"/>
        <bgColor indexed="64"/>
      </patternFill>
    </fill>
    <fill>
      <patternFill patternType="solid">
        <fgColor theme="9" tint="0.39997558519241921"/>
        <bgColor indexed="64"/>
      </patternFill>
    </fill>
    <fill>
      <patternFill patternType="solid">
        <fgColor theme="7" tint="0.39997558519241921"/>
        <bgColor indexed="64"/>
      </patternFill>
    </fill>
  </fills>
  <borders count="1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rgb="FF000000"/>
      </bottom>
      <diagonal/>
    </border>
    <border>
      <left style="thin">
        <color auto="1"/>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1" fillId="0" borderId="0"/>
    <xf numFmtId="0" fontId="1" fillId="0" borderId="0"/>
    <xf numFmtId="0" fontId="9" fillId="0" borderId="0" applyNumberFormat="0" applyFill="0" applyBorder="0" applyAlignment="0" applyProtection="0"/>
    <xf numFmtId="43" fontId="1" fillId="0" borderId="0" applyFont="0" applyFill="0" applyBorder="0" applyAlignment="0" applyProtection="0"/>
  </cellStyleXfs>
  <cellXfs count="79">
    <xf numFmtId="0" fontId="0" fillId="0" borderId="0" xfId="0"/>
    <xf numFmtId="0" fontId="6" fillId="5"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43" fontId="0" fillId="0" borderId="0" xfId="0" applyNumberFormat="1"/>
    <xf numFmtId="0" fontId="5" fillId="0" borderId="9" xfId="0" applyFont="1" applyBorder="1"/>
    <xf numFmtId="0" fontId="0" fillId="0" borderId="0" xfId="0" quotePrefix="1"/>
    <xf numFmtId="0" fontId="5" fillId="0" borderId="0" xfId="0" applyFont="1"/>
    <xf numFmtId="10" fontId="0" fillId="0" borderId="0" xfId="2" applyNumberFormat="1" applyFont="1"/>
    <xf numFmtId="0" fontId="0" fillId="0" borderId="0" xfId="0" applyAlignment="1">
      <alignment vertical="top"/>
    </xf>
    <xf numFmtId="0" fontId="4" fillId="0" borderId="0" xfId="0" applyFont="1" applyAlignment="1">
      <alignment wrapText="1"/>
    </xf>
    <xf numFmtId="0" fontId="0" fillId="0" borderId="0" xfId="0" applyAlignment="1">
      <alignment horizontal="center"/>
    </xf>
    <xf numFmtId="165" fontId="3" fillId="7" borderId="2" xfId="1" applyNumberFormat="1" applyFont="1" applyFill="1" applyBorder="1" applyAlignment="1">
      <alignment horizontal="center"/>
    </xf>
    <xf numFmtId="2" fontId="3" fillId="7" borderId="2" xfId="4" applyNumberFormat="1" applyFill="1" applyAlignment="1">
      <alignment horizontal="center"/>
    </xf>
    <xf numFmtId="8" fontId="0" fillId="0" borderId="0" xfId="0" applyNumberFormat="1"/>
    <xf numFmtId="165" fontId="0" fillId="0" borderId="0" xfId="0" applyNumberFormat="1" applyAlignment="1">
      <alignment horizontal="center"/>
    </xf>
    <xf numFmtId="6" fontId="0" fillId="0" borderId="0" xfId="0" applyNumberFormat="1" applyAlignment="1">
      <alignment horizontal="center"/>
    </xf>
    <xf numFmtId="9" fontId="0" fillId="0" borderId="0" xfId="0" applyNumberFormat="1" applyAlignment="1">
      <alignment horizontal="center"/>
    </xf>
    <xf numFmtId="166" fontId="0" fillId="0" borderId="0" xfId="0" applyNumberFormat="1" applyAlignment="1">
      <alignment horizontal="center"/>
    </xf>
    <xf numFmtId="10" fontId="8" fillId="0" borderId="0" xfId="2" applyNumberFormat="1" applyFont="1" applyAlignment="1">
      <alignment horizontal="center"/>
    </xf>
    <xf numFmtId="164" fontId="3" fillId="7" borderId="2" xfId="4" applyNumberFormat="1" applyFill="1" applyAlignment="1">
      <alignment horizontal="center"/>
    </xf>
    <xf numFmtId="0" fontId="9" fillId="0" borderId="0" xfId="7"/>
    <xf numFmtId="0" fontId="5" fillId="0" borderId="10" xfId="0" applyFont="1" applyBorder="1" applyAlignment="1">
      <alignment vertical="top"/>
    </xf>
    <xf numFmtId="0" fontId="0" fillId="0" borderId="10" xfId="0" applyBorder="1" applyAlignment="1">
      <alignment vertical="top"/>
    </xf>
    <xf numFmtId="0" fontId="10" fillId="8" borderId="3" xfId="0" applyFont="1" applyFill="1" applyBorder="1" applyAlignment="1">
      <alignment vertical="center"/>
    </xf>
    <xf numFmtId="0" fontId="10" fillId="8" borderId="3" xfId="0" applyFont="1" applyFill="1" applyBorder="1" applyAlignment="1">
      <alignment horizontal="center" vertical="center"/>
    </xf>
    <xf numFmtId="0" fontId="5" fillId="0" borderId="3" xfId="0" applyFont="1" applyBorder="1" applyAlignment="1">
      <alignment vertical="center"/>
    </xf>
    <xf numFmtId="9" fontId="5" fillId="0" borderId="3" xfId="0" applyNumberFormat="1" applyFont="1" applyBorder="1" applyAlignment="1">
      <alignment horizontal="center" vertical="center"/>
    </xf>
    <xf numFmtId="0" fontId="11" fillId="0" borderId="0" xfId="0" quotePrefix="1" applyFont="1"/>
    <xf numFmtId="165" fontId="8" fillId="6" borderId="1" xfId="1" applyNumberFormat="1" applyFont="1" applyFill="1" applyBorder="1" applyAlignment="1" applyProtection="1">
      <alignment horizontal="center"/>
      <protection locked="0"/>
    </xf>
    <xf numFmtId="167" fontId="8" fillId="6" borderId="1" xfId="3" applyNumberFormat="1" applyFont="1" applyFill="1" applyAlignment="1" applyProtection="1">
      <alignment horizontal="center"/>
      <protection locked="0"/>
    </xf>
    <xf numFmtId="0" fontId="8" fillId="6" borderId="1" xfId="3" applyFont="1" applyFill="1" applyAlignment="1" applyProtection="1">
      <alignment horizontal="center"/>
      <protection locked="0"/>
    </xf>
    <xf numFmtId="0" fontId="13" fillId="9" borderId="8" xfId="0" applyFont="1" applyFill="1" applyBorder="1" applyAlignment="1">
      <alignment horizontal="center" vertical="center" wrapText="1"/>
    </xf>
    <xf numFmtId="0" fontId="13" fillId="9" borderId="3" xfId="0" applyFont="1" applyFill="1" applyBorder="1" applyAlignment="1">
      <alignment vertical="center" wrapText="1"/>
    </xf>
    <xf numFmtId="0" fontId="13" fillId="9" borderId="11" xfId="0" applyFont="1" applyFill="1" applyBorder="1"/>
    <xf numFmtId="0" fontId="13" fillId="9" borderId="12" xfId="0" applyFont="1" applyFill="1" applyBorder="1" applyAlignment="1">
      <alignment vertical="center"/>
    </xf>
    <xf numFmtId="0" fontId="13" fillId="9" borderId="13" xfId="0" applyFont="1" applyFill="1" applyBorder="1" applyAlignment="1">
      <alignment vertical="center"/>
    </xf>
    <xf numFmtId="0" fontId="13" fillId="9" borderId="12" xfId="0" applyFont="1" applyFill="1" applyBorder="1" applyAlignment="1">
      <alignment vertical="center" wrapText="1"/>
    </xf>
    <xf numFmtId="0" fontId="13" fillId="9" borderId="6" xfId="0" applyFont="1" applyFill="1" applyBorder="1" applyAlignment="1">
      <alignment vertical="center"/>
    </xf>
    <xf numFmtId="0" fontId="13" fillId="9" borderId="6" xfId="0" applyFont="1" applyFill="1" applyBorder="1" applyAlignment="1">
      <alignment horizontal="center" vertical="center"/>
    </xf>
    <xf numFmtId="0" fontId="13" fillId="9" borderId="5" xfId="0" applyFont="1" applyFill="1" applyBorder="1" applyAlignment="1">
      <alignment vertical="center"/>
    </xf>
    <xf numFmtId="0" fontId="13" fillId="9" borderId="7" xfId="0" applyFont="1" applyFill="1" applyBorder="1" applyAlignment="1">
      <alignment vertical="center"/>
    </xf>
    <xf numFmtId="0" fontId="13" fillId="9" borderId="9" xfId="0" applyFont="1" applyFill="1" applyBorder="1" applyAlignment="1">
      <alignment vertical="center" wrapText="1"/>
    </xf>
    <xf numFmtId="0" fontId="14" fillId="9" borderId="13" xfId="0" applyFont="1" applyFill="1" applyBorder="1"/>
    <xf numFmtId="0" fontId="14" fillId="9" borderId="12" xfId="0" applyFont="1" applyFill="1" applyBorder="1"/>
    <xf numFmtId="0" fontId="14" fillId="9" borderId="14" xfId="0" applyFont="1" applyFill="1" applyBorder="1"/>
    <xf numFmtId="0" fontId="14" fillId="9" borderId="15" xfId="0" applyFont="1" applyFill="1" applyBorder="1"/>
    <xf numFmtId="0" fontId="14" fillId="9" borderId="16" xfId="0" applyFont="1" applyFill="1" applyBorder="1"/>
    <xf numFmtId="0" fontId="14" fillId="9" borderId="17" xfId="0" applyFont="1" applyFill="1" applyBorder="1"/>
    <xf numFmtId="0" fontId="13" fillId="9" borderId="8" xfId="0" applyFont="1" applyFill="1" applyBorder="1"/>
    <xf numFmtId="0" fontId="12" fillId="0" borderId="3" xfId="0" applyFont="1" applyBorder="1"/>
    <xf numFmtId="1" fontId="12" fillId="0" borderId="3" xfId="0" applyNumberFormat="1" applyFont="1" applyBorder="1"/>
    <xf numFmtId="44" fontId="12" fillId="0" borderId="3" xfId="1" applyFont="1" applyFill="1" applyBorder="1"/>
    <xf numFmtId="164" fontId="0" fillId="0" borderId="0" xfId="0" applyNumberFormat="1" applyAlignment="1">
      <alignment horizontal="center"/>
    </xf>
    <xf numFmtId="9" fontId="12" fillId="0" borderId="0" xfId="2" applyFont="1" applyFill="1" applyBorder="1"/>
    <xf numFmtId="168" fontId="0" fillId="0" borderId="0" xfId="8" applyNumberFormat="1" applyFont="1"/>
    <xf numFmtId="169" fontId="0" fillId="0" borderId="0" xfId="0" applyNumberFormat="1" applyAlignment="1">
      <alignment horizontal="center"/>
    </xf>
    <xf numFmtId="8" fontId="8" fillId="10" borderId="0" xfId="0" applyNumberFormat="1" applyFont="1" applyFill="1"/>
    <xf numFmtId="1" fontId="0" fillId="0" borderId="0" xfId="0" applyNumberFormat="1"/>
    <xf numFmtId="8" fontId="0" fillId="10" borderId="0" xfId="0" applyNumberFormat="1" applyFill="1"/>
    <xf numFmtId="0" fontId="12" fillId="0" borderId="0" xfId="1" applyNumberFormat="1" applyFont="1" applyFill="1" applyBorder="1"/>
    <xf numFmtId="0" fontId="8" fillId="11" borderId="11" xfId="0" applyFont="1" applyFill="1" applyBorder="1"/>
    <xf numFmtId="0" fontId="0" fillId="11" borderId="12" xfId="0" applyFill="1" applyBorder="1"/>
    <xf numFmtId="165" fontId="0" fillId="11" borderId="12" xfId="0" applyNumberFormat="1" applyFill="1" applyBorder="1" applyAlignment="1">
      <alignment horizontal="center"/>
    </xf>
    <xf numFmtId="165" fontId="0" fillId="11" borderId="13" xfId="0" applyNumberFormat="1" applyFill="1" applyBorder="1" applyAlignment="1">
      <alignment horizontal="center"/>
    </xf>
    <xf numFmtId="0" fontId="0" fillId="11" borderId="14" xfId="0" applyFill="1" applyBorder="1"/>
    <xf numFmtId="0" fontId="0" fillId="11" borderId="0" xfId="0" applyFill="1"/>
    <xf numFmtId="165" fontId="0" fillId="11" borderId="0" xfId="0" applyNumberFormat="1" applyFill="1" applyAlignment="1">
      <alignment horizontal="center"/>
    </xf>
    <xf numFmtId="165" fontId="0" fillId="11" borderId="15" xfId="0" applyNumberFormat="1" applyFill="1" applyBorder="1" applyAlignment="1">
      <alignment horizontal="center"/>
    </xf>
    <xf numFmtId="0" fontId="0" fillId="11" borderId="16" xfId="0" applyFill="1" applyBorder="1"/>
    <xf numFmtId="0" fontId="0" fillId="11" borderId="9" xfId="0" applyFill="1" applyBorder="1"/>
    <xf numFmtId="165" fontId="0" fillId="11" borderId="9" xfId="0" applyNumberFormat="1" applyFill="1" applyBorder="1" applyAlignment="1">
      <alignment horizontal="center"/>
    </xf>
    <xf numFmtId="165" fontId="0" fillId="11" borderId="17" xfId="0" applyNumberFormat="1" applyFill="1" applyBorder="1" applyAlignment="1">
      <alignment horizontal="center"/>
    </xf>
    <xf numFmtId="0" fontId="0" fillId="0" borderId="0" xfId="0" applyAlignment="1">
      <alignment horizontal="centerContinuous" vertical="top" wrapText="1"/>
    </xf>
    <xf numFmtId="0" fontId="6" fillId="4" borderId="3" xfId="0" applyFont="1" applyFill="1" applyBorder="1" applyAlignment="1">
      <alignment horizontal="center" vertical="center"/>
    </xf>
    <xf numFmtId="0" fontId="6" fillId="4" borderId="5"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6" fillId="4" borderId="4" xfId="0" applyFont="1" applyFill="1" applyBorder="1" applyAlignment="1">
      <alignment horizontal="center" vertical="center"/>
    </xf>
    <xf numFmtId="0" fontId="7" fillId="4" borderId="8" xfId="0" applyFont="1" applyFill="1" applyBorder="1" applyAlignment="1">
      <alignment horizontal="center" vertical="center"/>
    </xf>
  </cellXfs>
  <cellStyles count="9">
    <cellStyle name="Comma" xfId="8" builtinId="3"/>
    <cellStyle name="Currency" xfId="1" builtinId="4"/>
    <cellStyle name="Hyperlink" xfId="7" builtinId="8"/>
    <cellStyle name="Input" xfId="3" builtinId="20"/>
    <cellStyle name="Normal" xfId="0" builtinId="0"/>
    <cellStyle name="Normal 17 2" xfId="6"/>
    <cellStyle name="Normal 18" xfId="5"/>
    <cellStyle name="Output" xfId="4" builtinId="2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219074</xdr:colOff>
      <xdr:row>21</xdr:row>
      <xdr:rowOff>0</xdr:rowOff>
    </xdr:from>
    <xdr:to>
      <xdr:col>9</xdr:col>
      <xdr:colOff>376520</xdr:colOff>
      <xdr:row>21</xdr:row>
      <xdr:rowOff>485775</xdr:rowOff>
    </xdr:to>
    <xdr:pic>
      <xdr:nvPicPr>
        <xdr:cNvPr id="2" name="Picture 1" descr="The chart shows annual savings profile." title="Tabl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9074" y="4648200"/>
          <a:ext cx="11092146" cy="485775"/>
        </a:xfrm>
        <a:prstGeom prst="rect">
          <a:avLst/>
        </a:prstGeom>
      </xdr:spPr>
    </xdr:pic>
    <xdr:clientData/>
  </xdr:twoCellAnchor>
  <xdr:twoCellAnchor editAs="oneCell">
    <xdr:from>
      <xdr:col>1</xdr:col>
      <xdr:colOff>0</xdr:colOff>
      <xdr:row>23</xdr:row>
      <xdr:rowOff>0</xdr:rowOff>
    </xdr:from>
    <xdr:to>
      <xdr:col>4</xdr:col>
      <xdr:colOff>0</xdr:colOff>
      <xdr:row>23</xdr:row>
      <xdr:rowOff>2276475</xdr:rowOff>
    </xdr:to>
    <xdr:pic>
      <xdr:nvPicPr>
        <xdr:cNvPr id="3" name="Picture 2" descr="The table describes on-peak, mid-peak and off-peak hours for Summer, Winter and Shoulder seasons." title="Table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xdr:cNvPicPr>
      </xdr:nvPicPr>
      <xdr:blipFill>
        <a:blip xmlns:r="http://schemas.openxmlformats.org/officeDocument/2006/relationships" r:embed="rId2"/>
        <a:stretch>
          <a:fillRect/>
        </a:stretch>
      </xdr:blipFill>
      <xdr:spPr>
        <a:xfrm>
          <a:off x="247650" y="5886450"/>
          <a:ext cx="6362700" cy="2276475"/>
        </a:xfrm>
        <a:prstGeom prst="rect">
          <a:avLst/>
        </a:prstGeom>
      </xdr:spPr>
    </xdr:pic>
    <xdr:clientData/>
  </xdr:twoCellAnchor>
  <xdr:twoCellAnchor>
    <xdr:from>
      <xdr:col>10</xdr:col>
      <xdr:colOff>84059</xdr:colOff>
      <xdr:row>3</xdr:row>
      <xdr:rowOff>154592</xdr:rowOff>
    </xdr:from>
    <xdr:to>
      <xdr:col>17</xdr:col>
      <xdr:colOff>193900</xdr:colOff>
      <xdr:row>23</xdr:row>
      <xdr:rowOff>2017258</xdr:rowOff>
    </xdr:to>
    <xdr:grpSp>
      <xdr:nvGrpSpPr>
        <xdr:cNvPr id="6" name="Group 5" title="Decorative image">
          <a:extLst>
            <a:ext uri="{FF2B5EF4-FFF2-40B4-BE49-F238E27FC236}">
              <a16:creationId xmlns:a16="http://schemas.microsoft.com/office/drawing/2014/main" id="{00000000-0008-0000-0000-000006000000}"/>
            </a:ext>
          </a:extLst>
        </xdr:cNvPr>
        <xdr:cNvGrpSpPr/>
      </xdr:nvGrpSpPr>
      <xdr:grpSpPr>
        <a:xfrm>
          <a:off x="12232516" y="709763"/>
          <a:ext cx="6009898" cy="6695924"/>
          <a:chOff x="11739940" y="709084"/>
          <a:chExt cx="6513834" cy="6442119"/>
        </a:xfrm>
      </xdr:grpSpPr>
      <xdr:pic>
        <xdr:nvPicPr>
          <xdr:cNvPr id="4" name="Picture 3" descr="Image describes times of the day when demand for electrcity peaks during summer and winter months." title="Table 6.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11739940" y="709084"/>
            <a:ext cx="6513834" cy="3215416"/>
          </a:xfrm>
          <a:prstGeom prst="rect">
            <a:avLst/>
          </a:prstGeom>
        </xdr:spPr>
      </xdr:pic>
      <xdr:pic>
        <xdr:nvPicPr>
          <xdr:cNvPr id="5" name="Picture 4" descr="Image describes peak electrcity demand during summer, winter and shows weighted average for monthly maximum load reduction." title="Table 6.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11782275" y="3871988"/>
            <a:ext cx="6428120" cy="3279215"/>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eidec/Desktop/1.IEEP%20Desktop/CE%20Tools%20and%20Calculators/IESO%20CDM%20CE%20Tool_V8_2021-04-20_PAC_calculator_testing.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eidec/Desktop/1.IEEP%20Desktop/CE%20Tools%20and%20Calculators/Testing/Copy%20of%20IESO%20CDM%20CE%20Tool_V8%20%20-%20Testv4%20-%20IEEP%2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Accessibility Disclaimer"/>
      <sheetName val="CORE TABS&gt;&gt;"/>
      <sheetName val="Measures"/>
      <sheetName val="Program Design"/>
      <sheetName val="Budget Inputs"/>
      <sheetName val="IESO ADMIN ONLY"/>
      <sheetName val="GHG EF Profile Converter"/>
      <sheetName val="Plan"/>
      <sheetName val="Budget"/>
      <sheetName val="Detail"/>
      <sheetName val="CE Results"/>
      <sheetName val="VBA References"/>
      <sheetName val="Summary CE Results"/>
      <sheetName val="Savings Results"/>
      <sheetName val="Measure-Level GHG"/>
      <sheetName val="Benefits Results"/>
      <sheetName val="Scenario Analysis"/>
      <sheetName val="Measure CE Results"/>
      <sheetName val="SUPPORTING TABS&gt;&gt;"/>
      <sheetName val="Custom Load Profile Input"/>
      <sheetName val="Formatted Load Profiles"/>
      <sheetName val="Custom Incremental Cost Input"/>
      <sheetName val="Formatted Incremental Costs"/>
      <sheetName val="External Inputs"/>
      <sheetName val="Scenario Log"/>
      <sheetName val="ADMIN OPTIONS"/>
      <sheetName val="GHG Parameters"/>
      <sheetName val="CE Parameters"/>
      <sheetName val="Rates Table"/>
      <sheetName val="Avoided Cost Table"/>
      <sheetName val="Conversion Factors"/>
      <sheetName val="PIVOT TABLES&gt;&gt;"/>
      <sheetName val="Legend Pivot"/>
      <sheetName val="BC Ratio (TRC) Pivot"/>
      <sheetName val="BC Ratio (PAC) Pivot"/>
      <sheetName val="LC Cost Pivot"/>
      <sheetName val="Demand Savings Pivot"/>
      <sheetName val="Energy Savings Pivot"/>
      <sheetName val="Persisting ESavings Pivot"/>
      <sheetName val="Persisting Demand Pivot"/>
      <sheetName val="Budget Pivot"/>
      <sheetName val="Levelized Avoided Cost Table"/>
      <sheetName val="Levelized Rates Table"/>
      <sheetName val="Revision His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CORE TABS&gt;&gt;"/>
      <sheetName val="Measures"/>
      <sheetName val="Program Design"/>
      <sheetName val="Budget Inputs"/>
      <sheetName val="IESO ADMIN ONLY"/>
      <sheetName val="GHG Parameters"/>
      <sheetName val="GHG EF Profile Converter"/>
      <sheetName val="Plan"/>
      <sheetName val="Budget"/>
      <sheetName val="Detail"/>
      <sheetName val="CE Results"/>
      <sheetName val="Summary CE Results"/>
      <sheetName val="Savings Results"/>
      <sheetName val="Benefits Results"/>
      <sheetName val="Scenario Analysis"/>
      <sheetName val="Measure CE Results"/>
      <sheetName val="SUPPORTING TABS&gt;&gt;"/>
      <sheetName val="Custom Load Profile Input"/>
      <sheetName val="Formatted Load Profiles"/>
      <sheetName val="Custom Incremental Cost Input"/>
      <sheetName val="Formatted Incremental Costs"/>
      <sheetName val="External Inputs"/>
      <sheetName val="Scenario Log"/>
      <sheetName val="ADMIN OPTIONS"/>
      <sheetName val="CE Parameters"/>
      <sheetName val="Rates Table"/>
      <sheetName val="Avoided Cost Table"/>
      <sheetName val="Conversion Factors"/>
      <sheetName val="PIVOT TABLES&gt;&gt;"/>
      <sheetName val="Legend Pivot"/>
      <sheetName val="BC Ratio (TRC) Pivot"/>
      <sheetName val="BC Ratio (PAC) Pivot"/>
      <sheetName val="LC Cost Pivot"/>
      <sheetName val="Demand Savings Pivot"/>
      <sheetName val="Energy Savings Pivot"/>
      <sheetName val="Persisting ESavings Pivot"/>
      <sheetName val="Persisting Demand Pivot"/>
      <sheetName val="Budget Pivot"/>
      <sheetName val="Measure-Level GHG"/>
      <sheetName val="VBA References"/>
      <sheetName val="Levelized Avoided Cost Table"/>
      <sheetName val="Levelized Rates Table"/>
      <sheetName val="Revision His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5"/>
  <sheetViews>
    <sheetView showGridLines="0" tabSelected="1" zoomScale="70" zoomScaleNormal="70" workbookViewId="0">
      <selection activeCell="C6" sqref="C6"/>
    </sheetView>
  </sheetViews>
  <sheetFormatPr defaultRowHeight="14.4" x14ac:dyDescent="0.3"/>
  <cols>
    <col min="1" max="1" width="3.6640625" customWidth="1"/>
    <col min="2" max="2" width="64.5546875" customWidth="1"/>
    <col min="3" max="3" width="15.5546875" customWidth="1"/>
    <col min="4" max="4" width="15.33203125" customWidth="1"/>
    <col min="5" max="9" width="12.109375" customWidth="1"/>
    <col min="10" max="10" width="17.5546875" customWidth="1"/>
    <col min="11" max="11" width="21.6640625" customWidth="1"/>
    <col min="12" max="12" width="13.5546875" customWidth="1"/>
    <col min="13" max="14" width="12.109375" customWidth="1"/>
  </cols>
  <sheetData>
    <row r="1" spans="2:13" x14ac:dyDescent="0.3">
      <c r="M1" s="3"/>
    </row>
    <row r="2" spans="2:13" x14ac:dyDescent="0.3">
      <c r="B2" s="4" t="s">
        <v>0</v>
      </c>
      <c r="C2" s="6"/>
    </row>
    <row r="3" spans="2:13" x14ac:dyDescent="0.3">
      <c r="B3" s="6" t="s">
        <v>1</v>
      </c>
      <c r="C3" s="28"/>
    </row>
    <row r="4" spans="2:13" x14ac:dyDescent="0.3">
      <c r="B4" s="6" t="s">
        <v>2</v>
      </c>
      <c r="C4" s="29"/>
    </row>
    <row r="5" spans="2:13" x14ac:dyDescent="0.3">
      <c r="B5" s="6" t="s">
        <v>3</v>
      </c>
      <c r="C5" s="29"/>
      <c r="D5" s="6" t="s">
        <v>4</v>
      </c>
    </row>
    <row r="6" spans="2:13" x14ac:dyDescent="0.3">
      <c r="B6" s="6" t="s">
        <v>5</v>
      </c>
      <c r="C6" s="30"/>
      <c r="D6" s="20"/>
    </row>
    <row r="7" spans="2:13" x14ac:dyDescent="0.3">
      <c r="B7" s="6" t="s">
        <v>6</v>
      </c>
      <c r="C7" s="30"/>
    </row>
    <row r="8" spans="2:13" x14ac:dyDescent="0.3">
      <c r="L8" s="9"/>
    </row>
    <row r="9" spans="2:13" x14ac:dyDescent="0.3">
      <c r="B9" s="4" t="s">
        <v>7</v>
      </c>
      <c r="C9" s="4"/>
      <c r="E9" s="7"/>
    </row>
    <row r="10" spans="2:13" x14ac:dyDescent="0.3">
      <c r="B10" s="6" t="s">
        <v>8</v>
      </c>
      <c r="C10" s="11" t="str">
        <f>IFERROR(Calculations!Q13,"")</f>
        <v/>
      </c>
      <c r="E10" s="7"/>
    </row>
    <row r="11" spans="2:13" x14ac:dyDescent="0.3">
      <c r="B11" s="6" t="s">
        <v>9</v>
      </c>
      <c r="C11" s="11" t="str">
        <f>IFERROR(Calculations!Q14,"")</f>
        <v/>
      </c>
      <c r="E11" s="7"/>
    </row>
    <row r="12" spans="2:13" x14ac:dyDescent="0.3">
      <c r="B12" s="6" t="s">
        <v>10</v>
      </c>
      <c r="C12" s="12" t="str">
        <f ca="1">IFERROR(SUM($C$10:$C$11)/($C$3/((1+Calculations!$O$49)^(C6-YEAR(TODAY())))),"")</f>
        <v/>
      </c>
      <c r="D12" s="6" t="s">
        <v>11</v>
      </c>
    </row>
    <row r="13" spans="2:13" x14ac:dyDescent="0.3">
      <c r="B13" s="6" t="s">
        <v>12</v>
      </c>
      <c r="C13" s="19" t="str">
        <f>IFERROR(C3/(C4*1000),"")</f>
        <v/>
      </c>
      <c r="D13" s="6"/>
    </row>
    <row r="14" spans="2:13" x14ac:dyDescent="0.3">
      <c r="B14" s="6" t="s">
        <v>13</v>
      </c>
      <c r="C14" s="12" t="str">
        <f>IFERROR(C5/C4,"")</f>
        <v/>
      </c>
      <c r="D14" s="6"/>
    </row>
    <row r="16" spans="2:13" x14ac:dyDescent="0.3">
      <c r="B16" s="6" t="s">
        <v>14</v>
      </c>
      <c r="C16" s="5"/>
    </row>
    <row r="17" spans="2:7" ht="16.5" customHeight="1" x14ac:dyDescent="0.3">
      <c r="B17" s="27" t="s">
        <v>15</v>
      </c>
      <c r="D17" s="13"/>
    </row>
    <row r="18" spans="2:7" s="8" customFormat="1" ht="16.5" customHeight="1" x14ac:dyDescent="0.3"/>
    <row r="19" spans="2:7" s="8" customFormat="1" ht="16.5" customHeight="1" x14ac:dyDescent="0.3">
      <c r="B19" s="21" t="s">
        <v>16</v>
      </c>
      <c r="C19" s="22"/>
      <c r="D19" s="22"/>
      <c r="E19" s="22"/>
      <c r="F19" s="22"/>
      <c r="G19" s="22"/>
    </row>
    <row r="20" spans="2:7" s="8" customFormat="1" ht="64.8" customHeight="1" x14ac:dyDescent="0.3">
      <c r="B20" s="72" t="s">
        <v>17</v>
      </c>
      <c r="C20" s="72"/>
      <c r="D20" s="72"/>
      <c r="E20" s="72"/>
      <c r="F20" s="72"/>
      <c r="G20" s="72"/>
    </row>
    <row r="21" spans="2:7" ht="18" customHeight="1" x14ac:dyDescent="0.3">
      <c r="B21" s="6" t="s">
        <v>18</v>
      </c>
    </row>
    <row r="22" spans="2:7" ht="46.5" customHeight="1" x14ac:dyDescent="0.3"/>
    <row r="23" spans="2:7" ht="13.5" customHeight="1" x14ac:dyDescent="0.3">
      <c r="B23" s="6" t="s">
        <v>19</v>
      </c>
    </row>
    <row r="24" spans="2:7" ht="180" customHeight="1" x14ac:dyDescent="0.3"/>
    <row r="25" spans="2:7" ht="159.6" customHeight="1" x14ac:dyDescent="0.3">
      <c r="B25" s="72" t="s">
        <v>20</v>
      </c>
      <c r="C25" s="72"/>
      <c r="D25" s="72"/>
      <c r="E25" s="72"/>
      <c r="F25" s="72"/>
      <c r="G25" s="72"/>
    </row>
  </sheetData>
  <sheetProtection algorithmName="SHA-512" hashValue="Zj5ECvhu+FefGCKpqPRlTWkTL6AzxA88uy9fhNgOWpJQ6w06aLWRv6eg6yTuunr3Y9k87KXWS2aNb8X3UYL4aw==" saltValue="au2nY6JEduaoFNSsLqQ1PA==" spinCount="100000" sheet="1" select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18"/>
  <sheetViews>
    <sheetView zoomScale="80" zoomScaleNormal="80" workbookViewId="0">
      <selection activeCell="P22" sqref="P22"/>
    </sheetView>
  </sheetViews>
  <sheetFormatPr defaultRowHeight="14.4" x14ac:dyDescent="0.3"/>
  <cols>
    <col min="15" max="15" width="4.6640625" customWidth="1"/>
    <col min="16" max="16" width="35.109375" customWidth="1"/>
    <col min="17" max="17" width="14.88671875" customWidth="1"/>
    <col min="18" max="25" width="18.88671875" style="10" customWidth="1"/>
    <col min="26" max="28" width="14.6640625" style="10" customWidth="1"/>
    <col min="29" max="29" width="13.88671875" customWidth="1"/>
  </cols>
  <sheetData>
    <row r="1" spans="1:28" ht="29.25" customHeight="1" x14ac:dyDescent="0.3">
      <c r="A1" s="33" t="s">
        <v>21</v>
      </c>
      <c r="B1" s="33" t="s">
        <v>22</v>
      </c>
      <c r="C1" s="42"/>
      <c r="D1" s="43"/>
      <c r="E1" s="43"/>
      <c r="F1" s="43"/>
      <c r="G1" s="43"/>
      <c r="H1" s="43"/>
      <c r="I1" s="43"/>
      <c r="J1" s="43"/>
      <c r="K1" s="43"/>
      <c r="L1" s="43"/>
      <c r="M1" s="43"/>
      <c r="N1" s="43"/>
      <c r="R1" s="73"/>
      <c r="S1" s="73"/>
      <c r="T1" s="73"/>
      <c r="U1" s="73"/>
      <c r="V1" s="73"/>
      <c r="W1" s="73"/>
      <c r="X1" s="73"/>
      <c r="Y1" s="73"/>
      <c r="Z1" s="74"/>
      <c r="AA1" s="75"/>
      <c r="AB1" s="76"/>
    </row>
    <row r="2" spans="1:28" x14ac:dyDescent="0.3">
      <c r="A2" s="44"/>
      <c r="B2" s="44"/>
      <c r="C2" s="45"/>
      <c r="D2" s="34" t="s">
        <v>23</v>
      </c>
      <c r="E2" s="34"/>
      <c r="F2" s="34"/>
      <c r="G2" s="34"/>
      <c r="H2" s="34"/>
      <c r="I2" s="34"/>
      <c r="J2" s="34"/>
      <c r="K2" s="35"/>
      <c r="L2" s="34" t="s">
        <v>24</v>
      </c>
      <c r="M2" s="36"/>
      <c r="N2" s="36"/>
      <c r="R2" s="73"/>
      <c r="S2" s="73"/>
      <c r="T2" s="73"/>
      <c r="U2" s="73"/>
      <c r="V2" s="73"/>
      <c r="W2" s="73"/>
      <c r="X2" s="73"/>
      <c r="Y2" s="73"/>
      <c r="Z2" s="77" t="s">
        <v>25</v>
      </c>
      <c r="AA2" s="77" t="s">
        <v>26</v>
      </c>
      <c r="AB2" s="77" t="s">
        <v>27</v>
      </c>
    </row>
    <row r="3" spans="1:28" ht="26.25" customHeight="1" x14ac:dyDescent="0.3">
      <c r="A3" s="44"/>
      <c r="B3" s="46"/>
      <c r="C3" s="47"/>
      <c r="D3" s="37"/>
      <c r="E3" s="38" t="s">
        <v>28</v>
      </c>
      <c r="F3" s="37"/>
      <c r="G3" s="39"/>
      <c r="H3" s="38" t="s">
        <v>29</v>
      </c>
      <c r="I3" s="37"/>
      <c r="J3" s="39" t="s">
        <v>30</v>
      </c>
      <c r="K3" s="40"/>
      <c r="L3" s="41"/>
      <c r="M3" s="41"/>
      <c r="N3" s="41"/>
      <c r="R3" s="1" t="s">
        <v>31</v>
      </c>
      <c r="S3" s="2" t="s">
        <v>32</v>
      </c>
      <c r="T3" s="2" t="s">
        <v>33</v>
      </c>
      <c r="U3" s="2" t="s">
        <v>34</v>
      </c>
      <c r="V3" s="2" t="s">
        <v>35</v>
      </c>
      <c r="W3" s="2" t="s">
        <v>36</v>
      </c>
      <c r="X3" s="2" t="s">
        <v>37</v>
      </c>
      <c r="Y3" s="2" t="s">
        <v>38</v>
      </c>
      <c r="Z3" s="78"/>
      <c r="AA3" s="78"/>
      <c r="AB3" s="78"/>
    </row>
    <row r="4" spans="1:28" ht="39.6" x14ac:dyDescent="0.3">
      <c r="A4" s="48"/>
      <c r="B4" s="31" t="s">
        <v>39</v>
      </c>
      <c r="C4" s="31" t="s">
        <v>40</v>
      </c>
      <c r="D4" s="31" t="s">
        <v>41</v>
      </c>
      <c r="E4" s="31" t="s">
        <v>32</v>
      </c>
      <c r="F4" s="31" t="s">
        <v>42</v>
      </c>
      <c r="G4" s="31" t="s">
        <v>43</v>
      </c>
      <c r="H4" s="31" t="s">
        <v>35</v>
      </c>
      <c r="I4" s="31" t="s">
        <v>44</v>
      </c>
      <c r="J4" s="31" t="s">
        <v>37</v>
      </c>
      <c r="K4" s="31" t="s">
        <v>38</v>
      </c>
      <c r="L4" s="32" t="s">
        <v>25</v>
      </c>
      <c r="M4" s="32" t="s">
        <v>26</v>
      </c>
      <c r="N4" s="32" t="s">
        <v>27</v>
      </c>
      <c r="P4" t="s">
        <v>21</v>
      </c>
      <c r="Q4" t="str">
        <f>CONCATENATE('Benefit Calculator'!$C$6,"_",'Benefit Calculator'!$C$7)</f>
        <v>_</v>
      </c>
      <c r="R4" s="52" t="e">
        <f>INDEX(D5:D418, MATCH($Q$4,$A$5:$A$418,0))</f>
        <v>#N/A</v>
      </c>
      <c r="S4" s="52" t="e">
        <f t="shared" ref="S4:Y4" si="0">INDEX(E5:E418, MATCH($Q$4,$A$5:$A$418,0))</f>
        <v>#N/A</v>
      </c>
      <c r="T4" s="52" t="e">
        <f t="shared" si="0"/>
        <v>#N/A</v>
      </c>
      <c r="U4" s="52" t="e">
        <f t="shared" si="0"/>
        <v>#N/A</v>
      </c>
      <c r="V4" s="52" t="e">
        <f t="shared" si="0"/>
        <v>#N/A</v>
      </c>
      <c r="W4" s="52" t="e">
        <f t="shared" si="0"/>
        <v>#N/A</v>
      </c>
      <c r="X4" s="52" t="e">
        <f t="shared" si="0"/>
        <v>#N/A</v>
      </c>
      <c r="Y4" s="52" t="e">
        <f t="shared" si="0"/>
        <v>#N/A</v>
      </c>
      <c r="Z4" s="52" t="e">
        <f>INDEX(L5:L418, MATCH($Q$4,$A$5:$A$418,0))</f>
        <v>#N/A</v>
      </c>
      <c r="AA4" s="52" t="e">
        <f>INDEX(M5:M418, MATCH($Q$4,$A$5:$A$418,0))</f>
        <v>#N/A</v>
      </c>
      <c r="AB4" s="52" t="e">
        <f>INDEX(N5:N418, MATCH($Q$4,$A$5:$A$418,0))</f>
        <v>#N/A</v>
      </c>
    </row>
    <row r="5" spans="1:28" x14ac:dyDescent="0.3">
      <c r="A5" s="49" t="s">
        <v>45</v>
      </c>
      <c r="B5" s="50">
        <v>2022</v>
      </c>
      <c r="C5" s="50">
        <v>1</v>
      </c>
      <c r="D5" s="51">
        <v>2.3790741597823416E-2</v>
      </c>
      <c r="E5" s="51">
        <v>2.5510570130176095E-2</v>
      </c>
      <c r="F5" s="51">
        <v>2.7504905467508684E-2</v>
      </c>
      <c r="G5" s="51">
        <v>3.021050204730074E-2</v>
      </c>
      <c r="H5" s="51">
        <v>2.9408191467236021E-2</v>
      </c>
      <c r="I5" s="51">
        <v>2.2110705642109468E-2</v>
      </c>
      <c r="J5" s="51">
        <v>2.4937693787240894E-2</v>
      </c>
      <c r="K5" s="51">
        <v>2.126403959578782E-2</v>
      </c>
      <c r="L5" s="51">
        <v>0</v>
      </c>
      <c r="M5" s="51">
        <v>0</v>
      </c>
      <c r="N5" s="51">
        <v>0</v>
      </c>
      <c r="P5" t="s">
        <v>46</v>
      </c>
      <c r="Q5" t="e">
        <f>SUMPRODUCT(R4:Y4,R52:Y52)</f>
        <v>#N/A</v>
      </c>
      <c r="R5" s="14"/>
      <c r="S5" s="14"/>
      <c r="T5" s="14"/>
      <c r="U5" s="14"/>
      <c r="V5" s="14"/>
      <c r="W5" s="14"/>
      <c r="X5" s="14"/>
      <c r="Y5" s="14"/>
      <c r="Z5" s="14"/>
      <c r="AA5" s="14"/>
      <c r="AB5" s="14"/>
    </row>
    <row r="6" spans="1:28" x14ac:dyDescent="0.3">
      <c r="A6" s="49" t="s">
        <v>47</v>
      </c>
      <c r="B6" s="50">
        <v>2022</v>
      </c>
      <c r="C6" s="50">
        <v>2</v>
      </c>
      <c r="D6" s="51">
        <v>2.8054729728344618E-2</v>
      </c>
      <c r="E6" s="51">
        <v>2.8402826321575664E-2</v>
      </c>
      <c r="F6" s="51">
        <v>2.8378594359335235E-2</v>
      </c>
      <c r="G6" s="51">
        <v>3.2441159348996121E-2</v>
      </c>
      <c r="H6" s="51">
        <v>3.1637319640250239E-2</v>
      </c>
      <c r="I6" s="51">
        <v>2.4783872600873457E-2</v>
      </c>
      <c r="J6" s="51">
        <v>2.6333493790038926E-2</v>
      </c>
      <c r="K6" s="51">
        <v>2.3463285006781454E-2</v>
      </c>
      <c r="L6" s="51">
        <v>31.032227440380545</v>
      </c>
      <c r="M6" s="51">
        <v>0</v>
      </c>
      <c r="N6" s="51">
        <v>0</v>
      </c>
      <c r="P6" t="s">
        <v>48</v>
      </c>
      <c r="Q6" s="54">
        <f>'Benefit Calculator'!C4*1000*(1/(1-(0.025+0.042)))</f>
        <v>0</v>
      </c>
      <c r="R6" s="14"/>
      <c r="S6" s="14"/>
      <c r="T6" s="14"/>
      <c r="U6" s="14"/>
      <c r="V6" s="14"/>
      <c r="W6" s="14"/>
      <c r="X6" s="14"/>
      <c r="Y6" s="14"/>
      <c r="Z6" s="14"/>
      <c r="AA6" s="14"/>
      <c r="AB6" s="14"/>
    </row>
    <row r="7" spans="1:28" x14ac:dyDescent="0.3">
      <c r="A7" s="49" t="s">
        <v>49</v>
      </c>
      <c r="B7" s="50">
        <v>2022</v>
      </c>
      <c r="C7" s="50">
        <v>3</v>
      </c>
      <c r="D7" s="51">
        <v>3.0010785167043849E-2</v>
      </c>
      <c r="E7" s="51">
        <v>2.9319881096981908E-2</v>
      </c>
      <c r="F7" s="51">
        <v>2.9986165910521462E-2</v>
      </c>
      <c r="G7" s="51">
        <v>3.2107757950480494E-2</v>
      </c>
      <c r="H7" s="51">
        <v>3.194943917815251E-2</v>
      </c>
      <c r="I7" s="51">
        <v>2.4462331935254152E-2</v>
      </c>
      <c r="J7" s="51">
        <v>2.6571847227509538E-2</v>
      </c>
      <c r="K7" s="51">
        <v>2.3827866782154462E-2</v>
      </c>
      <c r="L7" s="51">
        <v>35.681154648701707</v>
      </c>
      <c r="M7" s="51">
        <v>0</v>
      </c>
      <c r="N7" s="51">
        <v>0</v>
      </c>
      <c r="P7" t="s">
        <v>50</v>
      </c>
      <c r="Q7" s="53">
        <v>0.04</v>
      </c>
      <c r="R7" s="14"/>
      <c r="S7" s="14"/>
      <c r="T7" s="14"/>
      <c r="U7" s="14"/>
      <c r="V7" s="14"/>
      <c r="W7" s="14"/>
      <c r="X7" s="14"/>
      <c r="Y7" s="14"/>
      <c r="Z7" s="14"/>
      <c r="AA7" s="14"/>
      <c r="AB7" s="14"/>
    </row>
    <row r="8" spans="1:28" x14ac:dyDescent="0.3">
      <c r="A8" s="49" t="s">
        <v>51</v>
      </c>
      <c r="B8" s="50">
        <v>2022</v>
      </c>
      <c r="C8" s="50">
        <v>4</v>
      </c>
      <c r="D8" s="51">
        <v>3.160651180503344E-2</v>
      </c>
      <c r="E8" s="51">
        <v>3.0558669907858774E-2</v>
      </c>
      <c r="F8" s="51">
        <v>3.1511667774887647E-2</v>
      </c>
      <c r="G8" s="51">
        <v>3.3478996574059366E-2</v>
      </c>
      <c r="H8" s="51">
        <v>3.3352351449131901E-2</v>
      </c>
      <c r="I8" s="51">
        <v>2.6425692620546063E-2</v>
      </c>
      <c r="J8" s="51">
        <v>2.7466388404777154E-2</v>
      </c>
      <c r="K8" s="51">
        <v>2.4656994703309221E-2</v>
      </c>
      <c r="L8" s="51">
        <v>40.650984044336376</v>
      </c>
      <c r="M8" s="51">
        <v>0</v>
      </c>
      <c r="N8" s="51">
        <v>0</v>
      </c>
      <c r="P8" t="s">
        <v>52</v>
      </c>
      <c r="Q8" s="56" t="e">
        <f>-PV(Q7,'Benefit Calculator'!$C$7,Calculations!Q5*Calculations!Q6,0,0)</f>
        <v>#N/A</v>
      </c>
      <c r="R8" s="14"/>
      <c r="S8" s="14"/>
      <c r="T8" s="14"/>
      <c r="U8" s="14"/>
      <c r="V8" s="14"/>
      <c r="W8" s="14"/>
      <c r="X8" s="14"/>
      <c r="Y8" s="14"/>
      <c r="Z8" s="14"/>
      <c r="AA8" s="14"/>
      <c r="AB8" s="14"/>
    </row>
    <row r="9" spans="1:28" x14ac:dyDescent="0.3">
      <c r="A9" s="49" t="s">
        <v>53</v>
      </c>
      <c r="B9" s="50">
        <v>2022</v>
      </c>
      <c r="C9" s="50">
        <v>5</v>
      </c>
      <c r="D9" s="51">
        <v>3.2865421158706776E-2</v>
      </c>
      <c r="E9" s="51">
        <v>3.1330934273240324E-2</v>
      </c>
      <c r="F9" s="51">
        <v>3.1729603759407046E-2</v>
      </c>
      <c r="G9" s="51">
        <v>3.3774733866131688E-2</v>
      </c>
      <c r="H9" s="51">
        <v>3.3609677201777037E-2</v>
      </c>
      <c r="I9" s="51">
        <v>2.7084285246695462E-2</v>
      </c>
      <c r="J9" s="51">
        <v>2.7634096999986063E-2</v>
      </c>
      <c r="K9" s="51">
        <v>2.5039389464212629E-2</v>
      </c>
      <c r="L9" s="51">
        <v>44.407563978812057</v>
      </c>
      <c r="M9" s="51">
        <v>0</v>
      </c>
      <c r="N9" s="51">
        <v>0</v>
      </c>
      <c r="P9" t="s">
        <v>54</v>
      </c>
      <c r="Q9" s="57">
        <f>'Benefit Calculator'!$C$5*(1/(1-(0.025+0.042)))</f>
        <v>0</v>
      </c>
      <c r="R9" s="14"/>
      <c r="S9" s="14"/>
      <c r="T9" s="14"/>
      <c r="U9" s="14"/>
      <c r="V9" s="14"/>
      <c r="W9" s="14"/>
      <c r="X9" s="14"/>
      <c r="Y9" s="14"/>
      <c r="Z9" s="14"/>
      <c r="AA9" s="14"/>
      <c r="AB9" s="14"/>
    </row>
    <row r="10" spans="1:28" x14ac:dyDescent="0.3">
      <c r="A10" s="49" t="s">
        <v>55</v>
      </c>
      <c r="B10" s="50">
        <v>2022</v>
      </c>
      <c r="C10" s="50">
        <v>6</v>
      </c>
      <c r="D10" s="51">
        <v>3.3613886044675738E-2</v>
      </c>
      <c r="E10" s="51">
        <v>3.1729971688056711E-2</v>
      </c>
      <c r="F10" s="51">
        <v>3.2070125864395789E-2</v>
      </c>
      <c r="G10" s="51">
        <v>3.3976640589610668E-2</v>
      </c>
      <c r="H10" s="51">
        <v>3.3778072352660761E-2</v>
      </c>
      <c r="I10" s="51">
        <v>2.7241916330817139E-2</v>
      </c>
      <c r="J10" s="51">
        <v>2.728850511850639E-2</v>
      </c>
      <c r="K10" s="51">
        <v>2.4550034683126425E-2</v>
      </c>
      <c r="L10" s="51">
        <v>46.837082139332651</v>
      </c>
      <c r="M10" s="51">
        <v>0</v>
      </c>
      <c r="N10" s="51">
        <v>0</v>
      </c>
      <c r="P10" t="s">
        <v>56</v>
      </c>
      <c r="Q10" s="58" t="e">
        <f>-PV(Q7,'Benefit Calculator'!$C$7,(Calculations!Q9*SUM(Calculations!Z4:AB4)),0,0)</f>
        <v>#N/A</v>
      </c>
      <c r="R10" s="14"/>
      <c r="S10" s="14"/>
      <c r="T10" s="14"/>
      <c r="U10" s="14"/>
      <c r="V10" s="14"/>
      <c r="W10" s="14"/>
      <c r="X10" s="14"/>
      <c r="Y10" s="14"/>
      <c r="Z10" s="14"/>
      <c r="AA10" s="14"/>
      <c r="AB10" s="14"/>
    </row>
    <row r="11" spans="1:28" x14ac:dyDescent="0.3">
      <c r="A11" s="49" t="s">
        <v>57</v>
      </c>
      <c r="B11" s="50">
        <v>2022</v>
      </c>
      <c r="C11" s="50">
        <v>7</v>
      </c>
      <c r="D11" s="51">
        <v>3.3895801711403391E-2</v>
      </c>
      <c r="E11" s="51">
        <v>3.1992901868697785E-2</v>
      </c>
      <c r="F11" s="51">
        <v>3.1627410038452965E-2</v>
      </c>
      <c r="G11" s="51">
        <v>3.4382020373295921E-2</v>
      </c>
      <c r="H11" s="51">
        <v>3.4099261045355857E-2</v>
      </c>
      <c r="I11" s="51">
        <v>2.7562847374154178E-2</v>
      </c>
      <c r="J11" s="51">
        <v>2.7417953792646478E-2</v>
      </c>
      <c r="K11" s="51">
        <v>2.4820396377920009E-2</v>
      </c>
      <c r="L11" s="51">
        <v>48.769128899642581</v>
      </c>
      <c r="M11" s="51">
        <v>0</v>
      </c>
      <c r="N11" s="51">
        <v>0</v>
      </c>
      <c r="P11" t="s">
        <v>58</v>
      </c>
      <c r="Q11" s="59">
        <v>2021</v>
      </c>
      <c r="R11" s="14"/>
      <c r="S11" s="14"/>
      <c r="T11" s="14"/>
      <c r="U11" s="14"/>
      <c r="V11" s="14"/>
      <c r="W11" s="14"/>
      <c r="X11" s="14"/>
      <c r="Y11" s="14"/>
      <c r="Z11" s="14"/>
      <c r="AA11" s="14"/>
      <c r="AB11" s="14"/>
    </row>
    <row r="12" spans="1:28" x14ac:dyDescent="0.3">
      <c r="A12" s="49" t="s">
        <v>59</v>
      </c>
      <c r="B12" s="50">
        <v>2022</v>
      </c>
      <c r="C12" s="50">
        <v>8</v>
      </c>
      <c r="D12" s="51">
        <v>3.4538361686715188E-2</v>
      </c>
      <c r="E12" s="51">
        <v>3.2374616079093123E-2</v>
      </c>
      <c r="F12" s="51">
        <v>3.1573901929633816E-2</v>
      </c>
      <c r="G12" s="51">
        <v>3.4461435819405126E-2</v>
      </c>
      <c r="H12" s="51">
        <v>3.4214694935505829E-2</v>
      </c>
      <c r="I12" s="51">
        <v>2.7256423106597351E-2</v>
      </c>
      <c r="J12" s="51">
        <v>2.7315333369132857E-2</v>
      </c>
      <c r="K12" s="51">
        <v>2.4842511362157774E-2</v>
      </c>
      <c r="L12" s="51">
        <v>49.562734155859502</v>
      </c>
      <c r="M12" s="51">
        <v>0</v>
      </c>
      <c r="N12" s="51">
        <v>0</v>
      </c>
      <c r="P12" t="s">
        <v>60</v>
      </c>
      <c r="Q12" s="53">
        <v>0.02</v>
      </c>
      <c r="R12" s="55"/>
      <c r="S12" s="55"/>
      <c r="T12" s="55"/>
      <c r="U12" s="55"/>
      <c r="V12" s="55"/>
      <c r="W12" s="55"/>
      <c r="X12" s="55"/>
      <c r="Y12" s="55"/>
      <c r="Z12" s="14"/>
      <c r="AA12" s="14"/>
      <c r="AB12" s="14"/>
    </row>
    <row r="13" spans="1:28" x14ac:dyDescent="0.3">
      <c r="A13" s="49" t="s">
        <v>61</v>
      </c>
      <c r="B13" s="50">
        <v>2022</v>
      </c>
      <c r="C13" s="50">
        <v>9</v>
      </c>
      <c r="D13" s="51">
        <v>3.4757317493173179E-2</v>
      </c>
      <c r="E13" s="51">
        <v>3.2424618435373247E-2</v>
      </c>
      <c r="F13" s="51">
        <v>3.1508105109582359E-2</v>
      </c>
      <c r="G13" s="51">
        <v>3.481752100526242E-2</v>
      </c>
      <c r="H13" s="51">
        <v>3.4494829136360872E-2</v>
      </c>
      <c r="I13" s="51">
        <v>2.7671882392823206E-2</v>
      </c>
      <c r="J13" s="51">
        <v>2.7604182057318519E-2</v>
      </c>
      <c r="K13" s="51">
        <v>2.5043914476749959E-2</v>
      </c>
      <c r="L13" s="51">
        <v>50.610788851202862</v>
      </c>
      <c r="M13" s="51">
        <v>0</v>
      </c>
      <c r="N13" s="51">
        <v>0</v>
      </c>
      <c r="P13" t="s">
        <v>62</v>
      </c>
      <c r="Q13" s="56" t="e">
        <f>Q8*(1+Q12)^('Benefit Calculator'!$C$6-Calculations!$Q$11)</f>
        <v>#N/A</v>
      </c>
      <c r="Z13" s="14"/>
      <c r="AA13" s="14"/>
      <c r="AB13" s="14"/>
    </row>
    <row r="14" spans="1:28" x14ac:dyDescent="0.3">
      <c r="A14" s="49" t="s">
        <v>63</v>
      </c>
      <c r="B14" s="50">
        <v>2022</v>
      </c>
      <c r="C14" s="50">
        <v>10</v>
      </c>
      <c r="D14" s="51">
        <v>3.5311581184636925E-2</v>
      </c>
      <c r="E14" s="51">
        <v>3.2854932742394663E-2</v>
      </c>
      <c r="F14" s="51">
        <v>3.1588377651657708E-2</v>
      </c>
      <c r="G14" s="51">
        <v>3.5026959106205728E-2</v>
      </c>
      <c r="H14" s="51">
        <v>3.4583672476718709E-2</v>
      </c>
      <c r="I14" s="51">
        <v>2.7964177603153055E-2</v>
      </c>
      <c r="J14" s="51">
        <v>2.7818328858840773E-2</v>
      </c>
      <c r="K14" s="51">
        <v>2.5037187622854336E-2</v>
      </c>
      <c r="L14" s="51">
        <v>51.293781763951436</v>
      </c>
      <c r="M14" s="51">
        <v>0</v>
      </c>
      <c r="N14" s="51">
        <v>0</v>
      </c>
      <c r="P14" t="s">
        <v>64</v>
      </c>
      <c r="Q14" s="56" t="e">
        <f>Q10*(1+Q12)^('Benefit Calculator'!$C$6-Calculations!$Q$11)</f>
        <v>#N/A</v>
      </c>
      <c r="R14" s="14"/>
      <c r="S14" s="14"/>
      <c r="T14" s="14"/>
      <c r="U14" s="14"/>
      <c r="V14" s="14"/>
      <c r="W14" s="14"/>
      <c r="X14" s="14"/>
      <c r="Y14" s="14"/>
      <c r="Z14" s="14"/>
      <c r="AA14" s="14"/>
      <c r="AB14" s="14"/>
    </row>
    <row r="15" spans="1:28" x14ac:dyDescent="0.3">
      <c r="A15" s="49" t="s">
        <v>65</v>
      </c>
      <c r="B15" s="50">
        <v>2022</v>
      </c>
      <c r="C15" s="50">
        <v>11</v>
      </c>
      <c r="D15" s="51">
        <v>3.5598620364627451E-2</v>
      </c>
      <c r="E15" s="51">
        <v>3.3071305580087917E-2</v>
      </c>
      <c r="F15" s="51">
        <v>3.155332042874124E-2</v>
      </c>
      <c r="G15" s="51">
        <v>3.5267875796773838E-2</v>
      </c>
      <c r="H15" s="51">
        <v>3.4601488832296655E-2</v>
      </c>
      <c r="I15" s="51">
        <v>2.8158355635054616E-2</v>
      </c>
      <c r="J15" s="51">
        <v>2.7820686068391717E-2</v>
      </c>
      <c r="K15" s="51">
        <v>2.4996663412916204E-2</v>
      </c>
      <c r="L15" s="51">
        <v>52.188489924933528</v>
      </c>
      <c r="M15" s="51">
        <v>0</v>
      </c>
      <c r="N15" s="51">
        <v>0</v>
      </c>
      <c r="R15" s="14"/>
      <c r="S15" s="14"/>
      <c r="T15" s="14"/>
      <c r="U15" s="14"/>
      <c r="V15" s="14"/>
      <c r="W15" s="14"/>
      <c r="X15" s="14"/>
      <c r="Y15" s="14"/>
      <c r="Z15" s="14"/>
      <c r="AA15" s="14"/>
      <c r="AB15" s="14"/>
    </row>
    <row r="16" spans="1:28" x14ac:dyDescent="0.3">
      <c r="A16" s="49" t="s">
        <v>66</v>
      </c>
      <c r="B16" s="50">
        <v>2022</v>
      </c>
      <c r="C16" s="50">
        <v>12</v>
      </c>
      <c r="D16" s="51">
        <v>3.5829696313403388E-2</v>
      </c>
      <c r="E16" s="51">
        <v>3.3248005215827089E-2</v>
      </c>
      <c r="F16" s="51">
        <v>3.1640842709574464E-2</v>
      </c>
      <c r="G16" s="51">
        <v>3.5293383378694955E-2</v>
      </c>
      <c r="H16" s="51">
        <v>3.4565901045417971E-2</v>
      </c>
      <c r="I16" s="51">
        <v>2.83407350525509E-2</v>
      </c>
      <c r="J16" s="51">
        <v>2.7891703498081757E-2</v>
      </c>
      <c r="K16" s="51">
        <v>2.4842920022104864E-2</v>
      </c>
      <c r="L16" s="51">
        <v>52.884506770048056</v>
      </c>
      <c r="M16" s="51">
        <v>0</v>
      </c>
      <c r="N16" s="51">
        <v>0</v>
      </c>
      <c r="R16" s="14"/>
      <c r="S16" s="14"/>
      <c r="T16" s="14"/>
      <c r="U16" s="14"/>
      <c r="V16" s="14"/>
      <c r="W16" s="14"/>
      <c r="X16" s="14"/>
      <c r="Y16" s="14"/>
      <c r="Z16" s="14"/>
      <c r="AA16" s="14"/>
      <c r="AB16" s="14"/>
    </row>
    <row r="17" spans="1:28" x14ac:dyDescent="0.3">
      <c r="A17" s="49" t="s">
        <v>67</v>
      </c>
      <c r="B17" s="50">
        <v>2022</v>
      </c>
      <c r="C17" s="50">
        <v>13</v>
      </c>
      <c r="D17" s="51">
        <v>3.600297243560574E-2</v>
      </c>
      <c r="E17" s="51">
        <v>3.332144959013851E-2</v>
      </c>
      <c r="F17" s="51">
        <v>3.1125394079014636E-2</v>
      </c>
      <c r="G17" s="51">
        <v>3.5402543747837301E-2</v>
      </c>
      <c r="H17" s="51">
        <v>3.4581735085189705E-2</v>
      </c>
      <c r="I17" s="51">
        <v>2.8317687494015115E-2</v>
      </c>
      <c r="J17" s="51">
        <v>2.7925038761585013E-2</v>
      </c>
      <c r="K17" s="51">
        <v>2.4904375504181502E-2</v>
      </c>
      <c r="L17" s="51">
        <v>53.482338500613835</v>
      </c>
      <c r="M17" s="51">
        <v>0</v>
      </c>
      <c r="N17" s="51">
        <v>0</v>
      </c>
      <c r="P17" s="60" t="s">
        <v>68</v>
      </c>
      <c r="Q17" s="61"/>
      <c r="R17" s="62"/>
      <c r="S17" s="63"/>
      <c r="T17" s="14"/>
      <c r="U17" s="14"/>
      <c r="V17" s="14"/>
      <c r="W17" s="14"/>
      <c r="X17" s="14"/>
      <c r="Y17" s="14"/>
      <c r="Z17" s="14"/>
      <c r="AA17" s="14"/>
      <c r="AB17" s="14"/>
    </row>
    <row r="18" spans="1:28" x14ac:dyDescent="0.3">
      <c r="A18" s="49" t="s">
        <v>69</v>
      </c>
      <c r="B18" s="50">
        <v>2022</v>
      </c>
      <c r="C18" s="50">
        <v>14</v>
      </c>
      <c r="D18" s="51">
        <v>3.6027333177009485E-2</v>
      </c>
      <c r="E18" s="51">
        <v>3.334818825207974E-2</v>
      </c>
      <c r="F18" s="51">
        <v>3.052804463827315E-2</v>
      </c>
      <c r="G18" s="51">
        <v>3.5540623405074148E-2</v>
      </c>
      <c r="H18" s="51">
        <v>3.4642432515743449E-2</v>
      </c>
      <c r="I18" s="51">
        <v>2.8454531113098241E-2</v>
      </c>
      <c r="J18" s="51">
        <v>2.7951239156483725E-2</v>
      </c>
      <c r="K18" s="51">
        <v>2.4860447505613212E-2</v>
      </c>
      <c r="L18" s="51">
        <v>53.959727243051169</v>
      </c>
      <c r="M18" s="51">
        <v>0</v>
      </c>
      <c r="N18" s="51">
        <v>0</v>
      </c>
      <c r="P18" s="64" t="s">
        <v>70</v>
      </c>
      <c r="Q18" s="65"/>
      <c r="R18" s="66"/>
      <c r="S18" s="67"/>
      <c r="T18" s="14"/>
      <c r="U18" s="14"/>
      <c r="V18" s="14"/>
      <c r="W18" s="14"/>
      <c r="X18" s="14"/>
      <c r="Y18" s="14"/>
      <c r="Z18" s="14"/>
      <c r="AA18" s="14"/>
      <c r="AB18" s="14"/>
    </row>
    <row r="19" spans="1:28" x14ac:dyDescent="0.3">
      <c r="A19" s="49" t="s">
        <v>71</v>
      </c>
      <c r="B19" s="50">
        <v>2022</v>
      </c>
      <c r="C19" s="50">
        <v>15</v>
      </c>
      <c r="D19" s="51">
        <v>3.6027519576899314E-2</v>
      </c>
      <c r="E19" s="51">
        <v>3.3375320232624579E-2</v>
      </c>
      <c r="F19" s="51">
        <v>3.0358673428257307E-2</v>
      </c>
      <c r="G19" s="51">
        <v>3.5624780862848628E-2</v>
      </c>
      <c r="H19" s="51">
        <v>3.4754008960048224E-2</v>
      </c>
      <c r="I19" s="51">
        <v>2.858942446386302E-2</v>
      </c>
      <c r="J19" s="51">
        <v>2.7987727514544387E-2</v>
      </c>
      <c r="K19" s="51">
        <v>2.4742456762445752E-2</v>
      </c>
      <c r="L19" s="51">
        <v>54.804033415765325</v>
      </c>
      <c r="M19" s="51">
        <v>0</v>
      </c>
      <c r="N19" s="51">
        <v>0</v>
      </c>
      <c r="P19" s="68" t="s">
        <v>72</v>
      </c>
      <c r="Q19" s="69"/>
      <c r="R19" s="70"/>
      <c r="S19" s="71"/>
      <c r="T19" s="14"/>
      <c r="U19" s="14"/>
      <c r="V19" s="14"/>
      <c r="W19" s="14"/>
      <c r="X19" s="14"/>
      <c r="Y19" s="14"/>
      <c r="Z19" s="14"/>
      <c r="AA19" s="14"/>
      <c r="AB19" s="14"/>
    </row>
    <row r="20" spans="1:28" x14ac:dyDescent="0.3">
      <c r="A20" s="49" t="s">
        <v>73</v>
      </c>
      <c r="B20" s="50">
        <v>2022</v>
      </c>
      <c r="C20" s="50">
        <v>16</v>
      </c>
      <c r="D20" s="51">
        <v>3.6105078764923242E-2</v>
      </c>
      <c r="E20" s="51">
        <v>3.3500977603410705E-2</v>
      </c>
      <c r="F20" s="51">
        <v>3.0336775038457404E-2</v>
      </c>
      <c r="G20" s="51">
        <v>3.5816496317731018E-2</v>
      </c>
      <c r="H20" s="51">
        <v>3.4844113846733776E-2</v>
      </c>
      <c r="I20" s="51">
        <v>2.8683481664967939E-2</v>
      </c>
      <c r="J20" s="51">
        <v>2.8064583537677816E-2</v>
      </c>
      <c r="K20" s="51">
        <v>2.4561740535482861E-2</v>
      </c>
      <c r="L20" s="51">
        <v>55.083580487708609</v>
      </c>
      <c r="M20" s="51">
        <v>0</v>
      </c>
      <c r="N20" s="51">
        <v>0</v>
      </c>
      <c r="R20" s="14"/>
      <c r="S20" s="14"/>
      <c r="T20" s="14"/>
      <c r="U20" s="14"/>
      <c r="V20" s="14"/>
      <c r="W20" s="14"/>
      <c r="X20" s="14"/>
      <c r="Y20" s="14"/>
      <c r="Z20" s="14"/>
      <c r="AA20" s="14"/>
      <c r="AB20" s="14"/>
    </row>
    <row r="21" spans="1:28" x14ac:dyDescent="0.3">
      <c r="A21" s="49" t="s">
        <v>74</v>
      </c>
      <c r="B21" s="50">
        <v>2022</v>
      </c>
      <c r="C21" s="50">
        <v>17</v>
      </c>
      <c r="D21" s="51">
        <v>3.6269564970905346E-2</v>
      </c>
      <c r="E21" s="51">
        <v>3.3640872013906344E-2</v>
      </c>
      <c r="F21" s="51">
        <v>3.0389832355386909E-2</v>
      </c>
      <c r="G21" s="51">
        <v>3.6040842602195595E-2</v>
      </c>
      <c r="H21" s="51">
        <v>3.4962343697214397E-2</v>
      </c>
      <c r="I21" s="51">
        <v>2.8765065889675832E-2</v>
      </c>
      <c r="J21" s="51">
        <v>2.8065899852589716E-2</v>
      </c>
      <c r="K21" s="51">
        <v>2.4566108207533355E-2</v>
      </c>
      <c r="L21" s="51">
        <v>55.466138326659831</v>
      </c>
      <c r="M21" s="51">
        <v>0</v>
      </c>
      <c r="N21" s="51">
        <v>0</v>
      </c>
      <c r="R21" s="14"/>
      <c r="S21" s="14"/>
      <c r="T21" s="14"/>
      <c r="U21" s="14"/>
      <c r="V21" s="14"/>
      <c r="W21" s="14"/>
      <c r="X21" s="14"/>
      <c r="Y21" s="14"/>
      <c r="Z21" s="14"/>
      <c r="AA21" s="14"/>
      <c r="AB21" s="14"/>
    </row>
    <row r="22" spans="1:28" x14ac:dyDescent="0.3">
      <c r="A22" s="49" t="s">
        <v>75</v>
      </c>
      <c r="B22" s="50">
        <v>2022</v>
      </c>
      <c r="C22" s="50">
        <v>18</v>
      </c>
      <c r="D22" s="51">
        <v>3.6588874610375653E-2</v>
      </c>
      <c r="E22" s="51">
        <v>3.3954333161500545E-2</v>
      </c>
      <c r="F22" s="51">
        <v>3.0613730702492827E-2</v>
      </c>
      <c r="G22" s="51">
        <v>3.6366939415902182E-2</v>
      </c>
      <c r="H22" s="51">
        <v>3.5372324657864912E-2</v>
      </c>
      <c r="I22" s="51">
        <v>2.88403487817607E-2</v>
      </c>
      <c r="J22" s="51">
        <v>2.8133036421425145E-2</v>
      </c>
      <c r="K22" s="51">
        <v>2.4461245592040815E-2</v>
      </c>
      <c r="L22" s="51">
        <v>55.768817959643798</v>
      </c>
      <c r="M22" s="51">
        <v>0</v>
      </c>
      <c r="N22" s="51">
        <v>0</v>
      </c>
      <c r="R22" s="14"/>
      <c r="S22" s="14"/>
      <c r="T22" s="14"/>
      <c r="U22" s="14"/>
      <c r="V22" s="14"/>
      <c r="W22" s="14"/>
      <c r="X22" s="14"/>
      <c r="Y22" s="14"/>
      <c r="Z22" s="14"/>
      <c r="AA22" s="14"/>
      <c r="AB22" s="14"/>
    </row>
    <row r="23" spans="1:28" x14ac:dyDescent="0.3">
      <c r="A23" s="49" t="s">
        <v>76</v>
      </c>
      <c r="B23" s="50">
        <v>2022</v>
      </c>
      <c r="C23" s="50">
        <v>19</v>
      </c>
      <c r="D23" s="51">
        <v>3.6811988126685784E-2</v>
      </c>
      <c r="E23" s="51">
        <v>3.417992551508766E-2</v>
      </c>
      <c r="F23" s="51">
        <v>3.0757253434611897E-2</v>
      </c>
      <c r="G23" s="51">
        <v>3.6716447931582644E-2</v>
      </c>
      <c r="H23" s="51">
        <v>3.5885842180589787E-2</v>
      </c>
      <c r="I23" s="51">
        <v>2.890310017238969E-2</v>
      </c>
      <c r="J23" s="51">
        <v>2.8071784250911391E-2</v>
      </c>
      <c r="K23" s="51">
        <v>2.4244661991337714E-2</v>
      </c>
      <c r="L23" s="51">
        <v>56.099512349443856</v>
      </c>
      <c r="M23" s="51">
        <v>0</v>
      </c>
      <c r="N23" s="51">
        <v>0</v>
      </c>
      <c r="R23" s="14"/>
      <c r="S23" s="14"/>
      <c r="T23" s="14"/>
      <c r="U23" s="14"/>
      <c r="V23" s="14"/>
      <c r="W23" s="14"/>
      <c r="X23" s="14"/>
      <c r="Y23" s="14"/>
      <c r="Z23" s="14"/>
      <c r="AA23" s="14"/>
      <c r="AB23" s="14"/>
    </row>
    <row r="24" spans="1:28" x14ac:dyDescent="0.3">
      <c r="A24" s="49" t="s">
        <v>77</v>
      </c>
      <c r="B24" s="50">
        <v>2022</v>
      </c>
      <c r="C24" s="50">
        <v>20</v>
      </c>
      <c r="D24" s="51">
        <v>3.6843152389717422E-2</v>
      </c>
      <c r="E24" s="51">
        <v>3.4265225662256114E-2</v>
      </c>
      <c r="F24" s="51">
        <v>3.0888986130373244E-2</v>
      </c>
      <c r="G24" s="51">
        <v>3.6579553674916582E-2</v>
      </c>
      <c r="H24" s="51">
        <v>3.577684111887508E-2</v>
      </c>
      <c r="I24" s="51">
        <v>2.8925831653397988E-2</v>
      </c>
      <c r="J24" s="51">
        <v>2.8122432775638986E-2</v>
      </c>
      <c r="K24" s="51">
        <v>2.4355325209593052E-2</v>
      </c>
      <c r="L24" s="51">
        <v>59.182333405771217</v>
      </c>
      <c r="M24" s="51">
        <v>0</v>
      </c>
      <c r="N24" s="51">
        <v>0</v>
      </c>
      <c r="R24" s="14"/>
      <c r="S24" s="14"/>
      <c r="T24" s="14"/>
      <c r="U24" s="14"/>
      <c r="V24" s="14"/>
      <c r="W24" s="14"/>
      <c r="X24" s="14"/>
      <c r="Y24" s="14"/>
      <c r="Z24" s="14"/>
      <c r="AA24" s="14"/>
      <c r="AB24" s="14"/>
    </row>
    <row r="25" spans="1:28" x14ac:dyDescent="0.3">
      <c r="A25" s="49" t="s">
        <v>78</v>
      </c>
      <c r="B25" s="50">
        <v>2022</v>
      </c>
      <c r="C25" s="50">
        <v>21</v>
      </c>
      <c r="D25" s="51">
        <v>3.6871205877513871E-2</v>
      </c>
      <c r="E25" s="51">
        <v>3.4342011262326159E-2</v>
      </c>
      <c r="F25" s="51">
        <v>3.1007569443868656E-2</v>
      </c>
      <c r="G25" s="51">
        <v>3.645632402065245E-2</v>
      </c>
      <c r="H25" s="51">
        <v>3.5678720397986897E-2</v>
      </c>
      <c r="I25" s="51">
        <v>2.8946294108242957E-2</v>
      </c>
      <c r="J25" s="51">
        <v>2.8168025632075586E-2</v>
      </c>
      <c r="K25" s="51">
        <v>2.4454942172769431E-2</v>
      </c>
      <c r="L25" s="51">
        <v>61.957431369567587</v>
      </c>
      <c r="M25" s="51">
        <v>0</v>
      </c>
      <c r="N25" s="51">
        <v>0</v>
      </c>
      <c r="R25" s="14"/>
      <c r="S25" s="14"/>
      <c r="T25" s="14"/>
      <c r="U25" s="14"/>
      <c r="V25" s="14"/>
      <c r="W25" s="14"/>
      <c r="X25" s="14"/>
      <c r="Y25" s="14"/>
      <c r="Z25" s="14"/>
      <c r="AA25" s="14"/>
      <c r="AB25" s="14"/>
    </row>
    <row r="26" spans="1:28" x14ac:dyDescent="0.3">
      <c r="A26" s="49" t="s">
        <v>79</v>
      </c>
      <c r="B26" s="50">
        <v>2022</v>
      </c>
      <c r="C26" s="50">
        <v>22</v>
      </c>
      <c r="D26" s="51">
        <v>3.6896573632971316E-2</v>
      </c>
      <c r="E26" s="51">
        <v>3.4411445706248538E-2</v>
      </c>
      <c r="F26" s="51">
        <v>3.1114800049913471E-2</v>
      </c>
      <c r="G26" s="51">
        <v>3.6344891896520189E-2</v>
      </c>
      <c r="H26" s="51">
        <v>3.5589993375134736E-2</v>
      </c>
      <c r="I26" s="51">
        <v>2.8964797566862162E-2</v>
      </c>
      <c r="J26" s="51">
        <v>2.8209253604906687E-2</v>
      </c>
      <c r="K26" s="51">
        <v>2.4545022193464425E-2</v>
      </c>
      <c r="L26" s="51">
        <v>64.466852195484392</v>
      </c>
      <c r="M26" s="51">
        <v>0</v>
      </c>
      <c r="N26" s="51">
        <v>0</v>
      </c>
      <c r="R26" s="14"/>
      <c r="S26" s="14"/>
      <c r="T26" s="14"/>
      <c r="U26" s="14"/>
      <c r="V26" s="14"/>
      <c r="W26" s="14"/>
      <c r="X26" s="14"/>
      <c r="Y26" s="14"/>
      <c r="Z26" s="14"/>
      <c r="AA26" s="14"/>
      <c r="AB26" s="14"/>
    </row>
    <row r="27" spans="1:28" x14ac:dyDescent="0.3">
      <c r="A27" s="49" t="s">
        <v>80</v>
      </c>
      <c r="B27" s="50">
        <v>2022</v>
      </c>
      <c r="C27" s="50">
        <v>23</v>
      </c>
      <c r="D27" s="51">
        <v>3.6919606811555761E-2</v>
      </c>
      <c r="E27" s="51">
        <v>3.4474490146639003E-2</v>
      </c>
      <c r="F27" s="51">
        <v>3.1212162297941024E-2</v>
      </c>
      <c r="G27" s="51">
        <v>3.6243714793189552E-2</v>
      </c>
      <c r="H27" s="51">
        <v>3.5509431838421326E-2</v>
      </c>
      <c r="I27" s="51">
        <v>2.8981598165067284E-2</v>
      </c>
      <c r="J27" s="51">
        <v>2.8246687396102248E-2</v>
      </c>
      <c r="K27" s="51">
        <v>2.462681221257117E-2</v>
      </c>
      <c r="L27" s="51">
        <v>66.74533276992338</v>
      </c>
      <c r="M27" s="51">
        <v>0</v>
      </c>
      <c r="N27" s="51">
        <v>0</v>
      </c>
      <c r="R27" s="14"/>
      <c r="S27" s="14"/>
      <c r="T27" s="14"/>
      <c r="U27" s="14"/>
      <c r="V27" s="14"/>
      <c r="W27" s="14"/>
      <c r="X27" s="14"/>
      <c r="Y27" s="14"/>
      <c r="Z27" s="14"/>
      <c r="AA27" s="14"/>
      <c r="AB27" s="14"/>
    </row>
    <row r="28" spans="1:28" x14ac:dyDescent="0.3">
      <c r="A28" s="49" t="s">
        <v>81</v>
      </c>
      <c r="B28" s="50">
        <v>2022</v>
      </c>
      <c r="C28" s="50">
        <v>24</v>
      </c>
      <c r="D28" s="51">
        <v>3.6940598073700863E-2</v>
      </c>
      <c r="E28" s="51">
        <v>3.4531945628528973E-2</v>
      </c>
      <c r="F28" s="51">
        <v>3.130089327633765E-2</v>
      </c>
      <c r="G28" s="51">
        <v>3.6151507150579222E-2</v>
      </c>
      <c r="H28" s="51">
        <v>3.5436012169930406E-2</v>
      </c>
      <c r="I28" s="51">
        <v>2.8996909371891175E-2</v>
      </c>
      <c r="J28" s="51">
        <v>2.8280802640821501E-2</v>
      </c>
      <c r="K28" s="51">
        <v>2.4701351457149481E-2</v>
      </c>
      <c r="L28" s="51">
        <v>68.821823552782533</v>
      </c>
      <c r="M28" s="51">
        <v>0</v>
      </c>
      <c r="N28" s="51">
        <v>0</v>
      </c>
      <c r="R28" s="14"/>
      <c r="S28" s="14"/>
      <c r="T28" s="14"/>
      <c r="U28" s="14"/>
      <c r="V28" s="14"/>
      <c r="W28" s="14"/>
      <c r="X28" s="14"/>
      <c r="Y28" s="14"/>
      <c r="Z28" s="14"/>
      <c r="AA28" s="14"/>
      <c r="AB28" s="14"/>
    </row>
    <row r="29" spans="1:28" x14ac:dyDescent="0.3">
      <c r="A29" s="49" t="s">
        <v>82</v>
      </c>
      <c r="B29" s="50">
        <v>2022</v>
      </c>
      <c r="C29" s="50">
        <v>25</v>
      </c>
      <c r="D29" s="51">
        <v>3.6959793283006567E-2</v>
      </c>
      <c r="E29" s="51">
        <v>3.4584485108671459E-2</v>
      </c>
      <c r="F29" s="51">
        <v>3.1382032261237675E-2</v>
      </c>
      <c r="G29" s="51">
        <v>3.6067188971555135E-2</v>
      </c>
      <c r="H29" s="51">
        <v>3.5368874429755545E-2</v>
      </c>
      <c r="I29" s="51">
        <v>2.9010910522354449E-2</v>
      </c>
      <c r="J29" s="51">
        <v>2.8311998919462344E-2</v>
      </c>
      <c r="K29" s="51">
        <v>2.4769512980324225E-2</v>
      </c>
      <c r="L29" s="51">
        <v>70.720645782853794</v>
      </c>
      <c r="M29" s="51">
        <v>0</v>
      </c>
      <c r="N29" s="51">
        <v>0</v>
      </c>
      <c r="R29" s="14"/>
      <c r="S29" s="14"/>
      <c r="T29" s="14"/>
      <c r="U29" s="14"/>
      <c r="V29" s="14"/>
      <c r="W29" s="14"/>
      <c r="X29" s="14"/>
      <c r="Y29" s="14"/>
      <c r="Z29" s="14"/>
      <c r="AA29" s="14"/>
      <c r="AB29" s="14"/>
    </row>
    <row r="30" spans="1:28" x14ac:dyDescent="0.3">
      <c r="A30" s="49" t="s">
        <v>83</v>
      </c>
      <c r="B30" s="50">
        <v>2022</v>
      </c>
      <c r="C30" s="50">
        <v>26</v>
      </c>
      <c r="D30" s="51">
        <v>3.6977400504832468E-2</v>
      </c>
      <c r="E30" s="51">
        <v>3.4632678085718648E-2</v>
      </c>
      <c r="F30" s="51">
        <v>3.1456458753968748E-2</v>
      </c>
      <c r="G30" s="51">
        <v>3.5989846294099126E-2</v>
      </c>
      <c r="H30" s="51">
        <v>3.5307290882250507E-2</v>
      </c>
      <c r="I30" s="51">
        <v>2.9023753381116683E-2</v>
      </c>
      <c r="J30" s="51">
        <v>2.8340614382280378E-2</v>
      </c>
      <c r="K30" s="51">
        <v>2.4832035614978258E-2</v>
      </c>
      <c r="L30" s="51">
        <v>72.462381633728498</v>
      </c>
      <c r="M30" s="51">
        <v>0</v>
      </c>
      <c r="N30" s="51">
        <v>0</v>
      </c>
      <c r="R30" s="14"/>
      <c r="S30" s="14"/>
      <c r="T30" s="14"/>
      <c r="U30" s="14"/>
      <c r="V30" s="14"/>
      <c r="W30" s="14"/>
      <c r="X30" s="14"/>
      <c r="Y30" s="14"/>
      <c r="Z30" s="14"/>
      <c r="AA30" s="14"/>
      <c r="AB30" s="14"/>
    </row>
    <row r="31" spans="1:28" x14ac:dyDescent="0.3">
      <c r="A31" s="49" t="s">
        <v>84</v>
      </c>
      <c r="B31" s="50">
        <v>2022</v>
      </c>
      <c r="C31" s="50">
        <v>27</v>
      </c>
      <c r="D31" s="51">
        <v>3.6993597005184661E-2</v>
      </c>
      <c r="E31" s="51">
        <v>3.4677009756974686E-2</v>
      </c>
      <c r="F31" s="51">
        <v>3.1524922065651342E-2</v>
      </c>
      <c r="G31" s="51">
        <v>3.5918700447523086E-2</v>
      </c>
      <c r="H31" s="51">
        <v>3.5250641516511978E-2</v>
      </c>
      <c r="I31" s="51">
        <v>2.9035567247524589E-2</v>
      </c>
      <c r="J31" s="51">
        <v>2.8366937124061745E-2</v>
      </c>
      <c r="K31" s="51">
        <v>2.4889548826557396E-2</v>
      </c>
      <c r="L31" s="51">
        <v>74.064566555407723</v>
      </c>
      <c r="M31" s="51">
        <v>0</v>
      </c>
      <c r="N31" s="51">
        <v>0</v>
      </c>
      <c r="R31" s="14"/>
      <c r="S31" s="14"/>
      <c r="T31" s="14"/>
      <c r="U31" s="14"/>
      <c r="V31" s="14"/>
      <c r="W31" s="14"/>
      <c r="X31" s="14"/>
      <c r="Y31" s="14"/>
      <c r="Z31" s="14"/>
      <c r="AA31" s="14"/>
      <c r="AB31" s="14"/>
    </row>
    <row r="32" spans="1:28" x14ac:dyDescent="0.3">
      <c r="A32" s="49" t="s">
        <v>85</v>
      </c>
      <c r="B32" s="50">
        <v>2022</v>
      </c>
      <c r="C32" s="50">
        <v>28</v>
      </c>
      <c r="D32" s="51">
        <v>3.7008534749824434E-2</v>
      </c>
      <c r="E32" s="51">
        <v>3.4717896070084152E-2</v>
      </c>
      <c r="F32" s="51">
        <v>3.1588064562170323E-2</v>
      </c>
      <c r="G32" s="51">
        <v>3.5853083896711241E-2</v>
      </c>
      <c r="H32" s="51">
        <v>3.5198394812532313E-2</v>
      </c>
      <c r="I32" s="51">
        <v>2.9046462966709128E-2</v>
      </c>
      <c r="J32" s="51">
        <v>2.839121412133885E-2</v>
      </c>
      <c r="K32" s="51">
        <v>2.4942592240214747E-2</v>
      </c>
      <c r="L32" s="51">
        <v>75.542233255331965</v>
      </c>
      <c r="M32" s="51">
        <v>0</v>
      </c>
      <c r="N32" s="51">
        <v>0</v>
      </c>
      <c r="R32" s="14"/>
      <c r="S32" s="14"/>
      <c r="T32" s="14"/>
      <c r="U32" s="14"/>
      <c r="V32" s="14"/>
      <c r="W32" s="14"/>
      <c r="X32" s="14"/>
      <c r="Y32" s="14"/>
      <c r="Z32" s="14"/>
      <c r="AA32" s="14"/>
      <c r="AB32" s="14"/>
    </row>
    <row r="33" spans="1:28" x14ac:dyDescent="0.3">
      <c r="A33" s="49" t="s">
        <v>86</v>
      </c>
      <c r="B33" s="50">
        <v>2023</v>
      </c>
      <c r="C33" s="50">
        <v>1</v>
      </c>
      <c r="D33" s="51">
        <v>3.2489277384086662E-2</v>
      </c>
      <c r="E33" s="51">
        <v>3.1410772760631214E-2</v>
      </c>
      <c r="F33" s="51">
        <v>2.9287230806834843E-2</v>
      </c>
      <c r="G33" s="51">
        <v>3.4761042942759328E-2</v>
      </c>
      <c r="H33" s="51">
        <v>3.3955612940185023E-2</v>
      </c>
      <c r="I33" s="51">
        <v>2.7563966237988003E-2</v>
      </c>
      <c r="J33" s="51">
        <v>2.7785125792948877E-2</v>
      </c>
      <c r="K33" s="51">
        <v>2.5750500234214831E-2</v>
      </c>
      <c r="L33" s="51">
        <v>63.305743978376306</v>
      </c>
      <c r="M33" s="51">
        <v>0</v>
      </c>
      <c r="N33" s="51">
        <v>0</v>
      </c>
      <c r="R33" s="14"/>
      <c r="S33" s="14"/>
      <c r="T33" s="14"/>
      <c r="U33" s="14"/>
      <c r="V33" s="14"/>
      <c r="W33" s="14"/>
      <c r="X33" s="14"/>
      <c r="Y33" s="14"/>
      <c r="Z33" s="14"/>
      <c r="AA33" s="14"/>
      <c r="AB33" s="14"/>
    </row>
    <row r="34" spans="1:28" x14ac:dyDescent="0.3">
      <c r="A34" s="49" t="s">
        <v>87</v>
      </c>
      <c r="B34" s="50">
        <v>2023</v>
      </c>
      <c r="C34" s="50">
        <v>2</v>
      </c>
      <c r="D34" s="51">
        <v>3.3308627875116792E-2</v>
      </c>
      <c r="E34" s="51">
        <v>3.1339562833107973E-2</v>
      </c>
      <c r="F34" s="51">
        <v>3.1301720466973715E-2</v>
      </c>
      <c r="G34" s="51">
        <v>3.3113675590127185E-2</v>
      </c>
      <c r="H34" s="51">
        <v>3.3296798748803133E-2</v>
      </c>
      <c r="I34" s="51">
        <v>2.5709154973815564E-2</v>
      </c>
      <c r="J34" s="51">
        <v>2.7438268973095117E-2</v>
      </c>
      <c r="K34" s="51">
        <v>2.51871979021418E-2</v>
      </c>
      <c r="L34" s="51">
        <v>54.599162917346696</v>
      </c>
      <c r="M34" s="51">
        <v>0</v>
      </c>
      <c r="N34" s="51">
        <v>0</v>
      </c>
      <c r="R34" s="14"/>
      <c r="S34" s="14"/>
      <c r="T34" s="14"/>
      <c r="U34" s="14"/>
      <c r="V34" s="14"/>
      <c r="W34" s="14"/>
      <c r="X34" s="14"/>
      <c r="Y34" s="14"/>
      <c r="Z34" s="14"/>
      <c r="AA34" s="14"/>
      <c r="AB34" s="14"/>
    </row>
    <row r="35" spans="1:28" x14ac:dyDescent="0.3">
      <c r="A35" s="49" t="s">
        <v>88</v>
      </c>
      <c r="B35" s="50">
        <v>2023</v>
      </c>
      <c r="C35" s="50">
        <v>3</v>
      </c>
      <c r="D35" s="51">
        <v>3.4422913182007776E-2</v>
      </c>
      <c r="E35" s="51">
        <v>3.2377745288536382E-2</v>
      </c>
      <c r="F35" s="51">
        <v>3.2955498719315982E-2</v>
      </c>
      <c r="G35" s="51">
        <v>3.4656793802194885E-2</v>
      </c>
      <c r="H35" s="51">
        <v>3.4773623737021225E-2</v>
      </c>
      <c r="I35" s="51">
        <v>2.7980591874938714E-2</v>
      </c>
      <c r="J35" s="51">
        <v>2.8377599816316212E-2</v>
      </c>
      <c r="K35" s="51">
        <v>2.5879641119911909E-2</v>
      </c>
      <c r="L35" s="51">
        <v>55.299506762188877</v>
      </c>
      <c r="M35" s="51">
        <v>0</v>
      </c>
      <c r="N35" s="51">
        <v>0</v>
      </c>
      <c r="R35" s="14"/>
      <c r="S35" s="14"/>
      <c r="T35" s="14"/>
      <c r="U35" s="14"/>
      <c r="V35" s="14"/>
      <c r="W35" s="14"/>
      <c r="X35" s="14"/>
      <c r="Y35" s="14"/>
      <c r="Z35" s="14"/>
      <c r="AA35" s="14"/>
      <c r="AB35" s="14"/>
    </row>
    <row r="36" spans="1:28" x14ac:dyDescent="0.3">
      <c r="A36" s="49" t="s">
        <v>89</v>
      </c>
      <c r="B36" s="50">
        <v>2023</v>
      </c>
      <c r="C36" s="50">
        <v>4</v>
      </c>
      <c r="D36" s="51">
        <v>3.5365405042605561E-2</v>
      </c>
      <c r="E36" s="51">
        <v>3.2934386655052751E-2</v>
      </c>
      <c r="F36" s="51">
        <v>3.2893466083494721E-2</v>
      </c>
      <c r="G36" s="51">
        <v>3.4756644251592098E-2</v>
      </c>
      <c r="H36" s="51">
        <v>3.4767144697385295E-2</v>
      </c>
      <c r="I36" s="51">
        <v>2.8454456917588303E-2</v>
      </c>
      <c r="J36" s="51">
        <v>2.8376929243387035E-2</v>
      </c>
      <c r="K36" s="51">
        <v>2.6079460770732976E-2</v>
      </c>
      <c r="L36" s="51">
        <v>56.641405793875357</v>
      </c>
      <c r="M36" s="51">
        <v>0</v>
      </c>
      <c r="N36" s="51">
        <v>0</v>
      </c>
      <c r="R36" s="14"/>
      <c r="S36" s="14"/>
      <c r="T36" s="14"/>
      <c r="U36" s="14"/>
      <c r="V36" s="14"/>
      <c r="W36" s="14"/>
      <c r="X36" s="14"/>
      <c r="Y36" s="14"/>
      <c r="Z36" s="14"/>
      <c r="AA36" s="14"/>
      <c r="AB36" s="14"/>
    </row>
    <row r="37" spans="1:28" x14ac:dyDescent="0.3">
      <c r="A37" s="49" t="s">
        <v>90</v>
      </c>
      <c r="B37" s="50">
        <v>2023</v>
      </c>
      <c r="C37" s="50">
        <v>5</v>
      </c>
      <c r="D37" s="51">
        <v>3.5820430627197294E-2</v>
      </c>
      <c r="E37" s="51">
        <v>3.3127017907657513E-2</v>
      </c>
      <c r="F37" s="51">
        <v>3.3095598144608059E-2</v>
      </c>
      <c r="G37" s="51">
        <v>3.4822617419384611E-2</v>
      </c>
      <c r="H37" s="51">
        <v>3.4759666082262101E-2</v>
      </c>
      <c r="I37" s="51">
        <v>2.8394525376546149E-2</v>
      </c>
      <c r="J37" s="51">
        <v>2.7816561082215273E-2</v>
      </c>
      <c r="K37" s="51">
        <v>2.5288158274547584E-2</v>
      </c>
      <c r="L37" s="51">
        <v>57.357960704727077</v>
      </c>
      <c r="M37" s="51">
        <v>0</v>
      </c>
      <c r="N37" s="51">
        <v>0</v>
      </c>
      <c r="R37" s="14"/>
      <c r="S37" s="14"/>
      <c r="T37" s="14"/>
      <c r="U37" s="14"/>
      <c r="V37" s="14"/>
      <c r="W37" s="14"/>
      <c r="X37" s="14"/>
      <c r="Y37" s="14"/>
      <c r="Z37" s="14"/>
      <c r="AA37" s="14"/>
      <c r="AB37" s="14"/>
    </row>
    <row r="38" spans="1:28" x14ac:dyDescent="0.3">
      <c r="A38" s="49" t="s">
        <v>91</v>
      </c>
      <c r="B38" s="50">
        <v>2023</v>
      </c>
      <c r="C38" s="50">
        <v>6</v>
      </c>
      <c r="D38" s="51">
        <v>3.5823462203627136E-2</v>
      </c>
      <c r="E38" s="51">
        <v>3.3229483803825885E-2</v>
      </c>
      <c r="F38" s="51">
        <v>3.2413826853504031E-2</v>
      </c>
      <c r="G38" s="51">
        <v>3.5177787145509558E-2</v>
      </c>
      <c r="H38" s="51">
        <v>3.4994138402875186E-2</v>
      </c>
      <c r="I38" s="51">
        <v>2.8602908303702042E-2</v>
      </c>
      <c r="J38" s="51">
        <v>2.7891092909992046E-2</v>
      </c>
      <c r="K38" s="51">
        <v>2.549881376367661E-2</v>
      </c>
      <c r="L38" s="51">
        <v>58.072420712194052</v>
      </c>
      <c r="M38" s="51">
        <v>0</v>
      </c>
      <c r="N38" s="51">
        <v>0</v>
      </c>
      <c r="R38" s="14"/>
      <c r="S38" s="14"/>
      <c r="T38" s="14"/>
      <c r="U38" s="14"/>
      <c r="V38" s="14"/>
      <c r="W38" s="14"/>
      <c r="X38" s="14"/>
      <c r="Y38" s="14"/>
      <c r="Z38" s="14"/>
      <c r="AA38" s="14"/>
      <c r="AB38" s="14"/>
    </row>
    <row r="39" spans="1:28" x14ac:dyDescent="0.3">
      <c r="A39" s="49" t="s">
        <v>92</v>
      </c>
      <c r="B39" s="50">
        <v>2023</v>
      </c>
      <c r="C39" s="50">
        <v>7</v>
      </c>
      <c r="D39" s="51">
        <v>3.6329018500073411E-2</v>
      </c>
      <c r="E39" s="51">
        <v>3.3518232111663521E-2</v>
      </c>
      <c r="F39" s="51">
        <v>3.2251835851578592E-2</v>
      </c>
      <c r="G39" s="51">
        <v>3.5169682245981063E-2</v>
      </c>
      <c r="H39" s="51">
        <v>3.5015504613620803E-2</v>
      </c>
      <c r="I39" s="51">
        <v>2.8113749097020579E-2</v>
      </c>
      <c r="J39" s="51">
        <v>2.7711470977441654E-2</v>
      </c>
      <c r="K39" s="51">
        <v>2.5438719154846991E-2</v>
      </c>
      <c r="L39" s="51">
        <v>57.820362065184334</v>
      </c>
      <c r="M39" s="51">
        <v>0</v>
      </c>
      <c r="N39" s="51">
        <v>0</v>
      </c>
      <c r="R39" s="14"/>
      <c r="S39" s="14"/>
      <c r="T39" s="14"/>
      <c r="U39" s="14"/>
      <c r="V39" s="14"/>
      <c r="W39" s="14"/>
      <c r="X39" s="14"/>
      <c r="Y39" s="14"/>
      <c r="Z39" s="14"/>
      <c r="AA39" s="14"/>
      <c r="AB39" s="14"/>
    </row>
    <row r="40" spans="1:28" x14ac:dyDescent="0.3">
      <c r="A40" s="49" t="s">
        <v>93</v>
      </c>
      <c r="B40" s="50">
        <v>2023</v>
      </c>
      <c r="C40" s="50">
        <v>8</v>
      </c>
      <c r="D40" s="51">
        <v>3.6386159235885208E-2</v>
      </c>
      <c r="E40" s="51">
        <v>3.345154704081043E-2</v>
      </c>
      <c r="F40" s="51">
        <v>3.2102691673669734E-2</v>
      </c>
      <c r="G40" s="51">
        <v>3.5501791543286573E-2</v>
      </c>
      <c r="H40" s="51">
        <v>3.5250336401763123E-2</v>
      </c>
      <c r="I40" s="51">
        <v>2.849787191923531E-2</v>
      </c>
      <c r="J40" s="51">
        <v>2.8000229779251151E-2</v>
      </c>
      <c r="K40" s="51">
        <v>2.5605331098227088E-2</v>
      </c>
      <c r="L40" s="51">
        <v>58.127899597445968</v>
      </c>
      <c r="M40" s="51">
        <v>0</v>
      </c>
      <c r="N40" s="51">
        <v>0</v>
      </c>
      <c r="R40" s="14"/>
      <c r="S40" s="14"/>
      <c r="T40" s="14"/>
      <c r="U40" s="14"/>
      <c r="V40" s="14"/>
      <c r="W40" s="14"/>
      <c r="X40" s="14"/>
      <c r="Y40" s="14"/>
      <c r="Z40" s="14"/>
      <c r="AA40" s="14"/>
      <c r="AB40" s="14"/>
    </row>
    <row r="41" spans="1:28" x14ac:dyDescent="0.3">
      <c r="A41" s="49" t="s">
        <v>94</v>
      </c>
      <c r="B41" s="50">
        <v>2023</v>
      </c>
      <c r="C41" s="50">
        <v>9</v>
      </c>
      <c r="D41" s="51">
        <v>3.6861053379057762E-2</v>
      </c>
      <c r="E41" s="51">
        <v>3.3842698049569145E-2</v>
      </c>
      <c r="F41" s="51">
        <v>3.2137576046301783E-2</v>
      </c>
      <c r="G41" s="51">
        <v>3.5674738830257902E-2</v>
      </c>
      <c r="H41" s="51">
        <v>3.5279738406334221E-2</v>
      </c>
      <c r="I41" s="51">
        <v>2.8751428564865972E-2</v>
      </c>
      <c r="J41" s="51">
        <v>2.8205754090490247E-2</v>
      </c>
      <c r="K41" s="51">
        <v>2.5544649592905987E-2</v>
      </c>
      <c r="L41" s="51">
        <v>58.192435980168767</v>
      </c>
      <c r="M41" s="51">
        <v>0</v>
      </c>
      <c r="N41" s="51">
        <v>0</v>
      </c>
      <c r="R41" s="14"/>
      <c r="S41" s="14"/>
      <c r="T41" s="14"/>
      <c r="U41" s="14"/>
      <c r="V41" s="14"/>
      <c r="W41" s="14"/>
      <c r="X41" s="14"/>
      <c r="Y41" s="14"/>
      <c r="Z41" s="14"/>
      <c r="AA41" s="14"/>
      <c r="AB41" s="14"/>
    </row>
    <row r="42" spans="1:28" x14ac:dyDescent="0.3">
      <c r="A42" s="49" t="s">
        <v>95</v>
      </c>
      <c r="B42" s="50">
        <v>2023</v>
      </c>
      <c r="C42" s="50">
        <v>10</v>
      </c>
      <c r="D42" s="51">
        <v>3.7054424888322467E-2</v>
      </c>
      <c r="E42" s="51">
        <v>3.4003475793537893E-2</v>
      </c>
      <c r="F42" s="51">
        <v>3.2052453332351856E-2</v>
      </c>
      <c r="G42" s="51">
        <v>3.5891404182176824E-2</v>
      </c>
      <c r="H42" s="51">
        <v>3.5241775368622184E-2</v>
      </c>
      <c r="I42" s="51">
        <v>2.8903976113662973E-2</v>
      </c>
      <c r="J42" s="51">
        <v>2.8176132909231301E-2</v>
      </c>
      <c r="K42" s="51">
        <v>2.5456862128159129E-2</v>
      </c>
      <c r="L42" s="51">
        <v>58.622858130942411</v>
      </c>
      <c r="M42" s="51">
        <v>0</v>
      </c>
      <c r="N42" s="51">
        <v>0</v>
      </c>
      <c r="R42" s="14"/>
      <c r="S42" s="14"/>
      <c r="T42" s="14"/>
      <c r="U42" s="14"/>
      <c r="V42" s="14"/>
      <c r="W42" s="14"/>
      <c r="X42" s="14"/>
      <c r="Y42" s="14"/>
      <c r="Z42" s="14"/>
      <c r="AA42" s="14"/>
      <c r="AB42" s="14"/>
    </row>
    <row r="43" spans="1:28" x14ac:dyDescent="0.3">
      <c r="A43" s="49" t="s">
        <v>96</v>
      </c>
      <c r="B43" s="50">
        <v>2023</v>
      </c>
      <c r="C43" s="50">
        <v>11</v>
      </c>
      <c r="D43" s="51">
        <v>3.720393142786646E-2</v>
      </c>
      <c r="E43" s="51">
        <v>3.4131225997181117E-2</v>
      </c>
      <c r="F43" s="51">
        <v>3.2112955972190764E-2</v>
      </c>
      <c r="G43" s="51">
        <v>3.5873589399339864E-2</v>
      </c>
      <c r="H43" s="51">
        <v>3.5154648638543097E-2</v>
      </c>
      <c r="I43" s="51">
        <v>2.9051886924306564E-2</v>
      </c>
      <c r="J43" s="51">
        <v>2.8228900868535269E-2</v>
      </c>
      <c r="K43" s="51">
        <v>2.5251445784390911E-2</v>
      </c>
      <c r="L43" s="51">
        <v>58.921222409522038</v>
      </c>
      <c r="M43" s="51">
        <v>0</v>
      </c>
      <c r="N43" s="51">
        <v>0</v>
      </c>
      <c r="R43" s="14"/>
      <c r="S43" s="14"/>
      <c r="T43" s="14"/>
      <c r="U43" s="14"/>
      <c r="V43" s="14"/>
      <c r="W43" s="14"/>
      <c r="X43" s="14"/>
      <c r="Y43" s="14"/>
      <c r="Z43" s="14"/>
      <c r="AA43" s="14"/>
      <c r="AB43" s="14"/>
    </row>
    <row r="44" spans="1:28" x14ac:dyDescent="0.3">
      <c r="A44" s="49" t="s">
        <v>97</v>
      </c>
      <c r="B44" s="50">
        <v>2023</v>
      </c>
      <c r="C44" s="50">
        <v>12</v>
      </c>
      <c r="D44" s="51">
        <v>3.7304212164715092E-2</v>
      </c>
      <c r="E44" s="51">
        <v>3.4153715767186406E-2</v>
      </c>
      <c r="F44" s="51">
        <v>3.1511165006755722E-2</v>
      </c>
      <c r="G44" s="51">
        <v>3.5955767071706085E-2</v>
      </c>
      <c r="H44" s="51">
        <v>3.5132987398168745E-2</v>
      </c>
      <c r="I44" s="51">
        <v>2.8979054896158582E-2</v>
      </c>
      <c r="J44" s="51">
        <v>2.8243346859164152E-2</v>
      </c>
      <c r="K44" s="51">
        <v>2.5292261204527922E-2</v>
      </c>
      <c r="L44" s="51">
        <v>59.180997868185372</v>
      </c>
      <c r="M44" s="51">
        <v>0</v>
      </c>
      <c r="N44" s="51">
        <v>0</v>
      </c>
      <c r="R44" s="14"/>
      <c r="S44" s="14"/>
      <c r="T44" s="14"/>
      <c r="U44" s="14"/>
      <c r="V44" s="14"/>
      <c r="W44" s="14"/>
      <c r="X44" s="14"/>
      <c r="Y44" s="14"/>
      <c r="Z44" s="14"/>
      <c r="AA44" s="14"/>
      <c r="AB44" s="14"/>
    </row>
    <row r="45" spans="1:28" x14ac:dyDescent="0.3">
      <c r="A45" s="49" t="s">
        <v>98</v>
      </c>
      <c r="B45" s="50">
        <v>2023</v>
      </c>
      <c r="C45" s="50">
        <v>13</v>
      </c>
      <c r="D45" s="51">
        <v>3.7252751073486953E-2</v>
      </c>
      <c r="E45" s="51">
        <v>3.4133076547989985E-2</v>
      </c>
      <c r="F45" s="51">
        <v>3.0830793064534116E-2</v>
      </c>
      <c r="G45" s="51">
        <v>3.6074401627542767E-2</v>
      </c>
      <c r="H45" s="51">
        <v>3.5166608926618194E-2</v>
      </c>
      <c r="I45" s="51">
        <v>2.9089825444364663E-2</v>
      </c>
      <c r="J45" s="51">
        <v>2.8253026823696421E-2</v>
      </c>
      <c r="K45" s="51">
        <v>2.5220605200442999E-2</v>
      </c>
      <c r="L45" s="51">
        <v>59.363455480998709</v>
      </c>
      <c r="M45" s="51">
        <v>0</v>
      </c>
      <c r="N45" s="51">
        <v>0</v>
      </c>
      <c r="R45" s="14"/>
      <c r="S45" s="14"/>
      <c r="T45" s="14"/>
      <c r="U45" s="14"/>
      <c r="V45" s="14"/>
      <c r="W45" s="14"/>
      <c r="X45" s="14"/>
      <c r="Y45" s="14"/>
      <c r="Z45" s="14"/>
      <c r="AA45" s="14"/>
      <c r="AB45" s="14"/>
    </row>
    <row r="46" spans="1:28" x14ac:dyDescent="0.3">
      <c r="A46" s="49" t="s">
        <v>99</v>
      </c>
      <c r="B46" s="50">
        <v>2023</v>
      </c>
      <c r="C46" s="50">
        <v>14</v>
      </c>
      <c r="D46" s="51">
        <v>3.7185962781697578E-2</v>
      </c>
      <c r="E46" s="51">
        <v>3.4119868048168592E-2</v>
      </c>
      <c r="F46" s="51">
        <v>3.0628836710442628E-2</v>
      </c>
      <c r="G46" s="51">
        <v>3.6137345078157565E-2</v>
      </c>
      <c r="H46" s="51">
        <v>3.5260092012239681E-2</v>
      </c>
      <c r="I46" s="51">
        <v>2.9202758121439604E-2</v>
      </c>
      <c r="J46" s="51">
        <v>2.8276471075295597E-2</v>
      </c>
      <c r="K46" s="51">
        <v>2.5071754943475008E-2</v>
      </c>
      <c r="L46" s="51">
        <v>59.992274978584454</v>
      </c>
      <c r="M46" s="51">
        <v>0</v>
      </c>
      <c r="N46" s="51">
        <v>0</v>
      </c>
      <c r="R46" s="14"/>
      <c r="S46" s="14"/>
      <c r="T46" s="14"/>
      <c r="U46" s="14"/>
      <c r="V46" s="14"/>
      <c r="W46" s="14"/>
      <c r="X46" s="14"/>
      <c r="Y46" s="14"/>
      <c r="Z46" s="14"/>
      <c r="AA46" s="14"/>
      <c r="AB46" s="14"/>
    </row>
    <row r="47" spans="1:28" ht="43.5" customHeight="1" x14ac:dyDescent="0.3">
      <c r="A47" s="49" t="s">
        <v>100</v>
      </c>
      <c r="B47" s="50">
        <v>2023</v>
      </c>
      <c r="C47" s="50">
        <v>15</v>
      </c>
      <c r="D47" s="51">
        <v>3.7212643800071353E-2</v>
      </c>
      <c r="E47" s="51">
        <v>3.4219643643965868E-2</v>
      </c>
      <c r="F47" s="51">
        <v>3.0591476503775594E-2</v>
      </c>
      <c r="G47" s="51">
        <v>3.6320705611086884E-2</v>
      </c>
      <c r="H47" s="51">
        <v>3.5333026687076989E-2</v>
      </c>
      <c r="I47" s="51">
        <v>2.9274644372955766E-2</v>
      </c>
      <c r="J47" s="51">
        <v>2.8345819442570832E-2</v>
      </c>
      <c r="K47" s="51">
        <v>2.4858339386693424E-2</v>
      </c>
      <c r="L47" s="51">
        <v>60.037858329146175</v>
      </c>
      <c r="M47" s="51">
        <v>0</v>
      </c>
      <c r="N47" s="51">
        <v>0</v>
      </c>
    </row>
    <row r="48" spans="1:28" x14ac:dyDescent="0.3">
      <c r="A48" s="49" t="s">
        <v>101</v>
      </c>
      <c r="B48" s="50">
        <v>2023</v>
      </c>
      <c r="C48" s="50">
        <v>16</v>
      </c>
      <c r="D48" s="51">
        <v>3.734049758307411E-2</v>
      </c>
      <c r="E48" s="51">
        <v>3.4338614515242318E-2</v>
      </c>
      <c r="F48" s="51">
        <v>3.0637416778659998E-2</v>
      </c>
      <c r="G48" s="51">
        <v>3.6541202424080391E-2</v>
      </c>
      <c r="H48" s="51">
        <v>3.5439001037269748E-2</v>
      </c>
      <c r="I48" s="51">
        <v>2.9336143080944569E-2</v>
      </c>
      <c r="J48" s="51">
        <v>2.8334362494684063E-2</v>
      </c>
      <c r="K48" s="51">
        <v>2.4849491733224184E-2</v>
      </c>
      <c r="L48" s="51">
        <v>60.226242274698564</v>
      </c>
      <c r="M48" s="51">
        <v>0</v>
      </c>
      <c r="N48" s="51">
        <v>0</v>
      </c>
      <c r="Q48" s="6"/>
      <c r="R48" s="15"/>
      <c r="S48" s="15"/>
      <c r="T48" s="15"/>
      <c r="U48" s="15"/>
      <c r="V48" s="15"/>
      <c r="W48" s="15"/>
      <c r="X48" s="15"/>
      <c r="Y48" s="15"/>
      <c r="Z48" s="15"/>
      <c r="AA48" s="15"/>
      <c r="AB48" s="15"/>
    </row>
    <row r="49" spans="1:26" x14ac:dyDescent="0.3">
      <c r="A49" s="49" t="s">
        <v>102</v>
      </c>
      <c r="B49" s="50">
        <v>2023</v>
      </c>
      <c r="C49" s="50">
        <v>17</v>
      </c>
      <c r="D49" s="51">
        <v>3.7640862229507153E-2</v>
      </c>
      <c r="E49" s="51">
        <v>3.4648398003546001E-2</v>
      </c>
      <c r="F49" s="51">
        <v>3.0869271542241807E-2</v>
      </c>
      <c r="G49" s="51">
        <v>3.687298946893533E-2</v>
      </c>
      <c r="H49" s="51">
        <v>3.5862567591677143E-2</v>
      </c>
      <c r="I49" s="51">
        <v>2.9393515502027078E-2</v>
      </c>
      <c r="J49" s="51">
        <v>2.839568886352338E-2</v>
      </c>
      <c r="K49" s="51">
        <v>2.4724051199747212E-2</v>
      </c>
      <c r="L49" s="51">
        <v>60.352932374582565</v>
      </c>
      <c r="M49" s="51">
        <v>0</v>
      </c>
      <c r="N49" s="51">
        <v>0</v>
      </c>
      <c r="Q49" t="s">
        <v>103</v>
      </c>
      <c r="R49" s="18">
        <v>0.04</v>
      </c>
    </row>
    <row r="50" spans="1:26" x14ac:dyDescent="0.3">
      <c r="A50" s="49" t="s">
        <v>104</v>
      </c>
      <c r="B50" s="50">
        <v>2023</v>
      </c>
      <c r="C50" s="50">
        <v>18</v>
      </c>
      <c r="D50" s="51">
        <v>3.7840579726588046E-2</v>
      </c>
      <c r="E50" s="51">
        <v>3.4864746749807558E-2</v>
      </c>
      <c r="F50" s="51">
        <v>3.101416722481672E-2</v>
      </c>
      <c r="G50" s="51">
        <v>3.7230374249708799E-2</v>
      </c>
      <c r="H50" s="51">
        <v>3.6397533368993908E-2</v>
      </c>
      <c r="I50" s="51">
        <v>2.943965402240567E-2</v>
      </c>
      <c r="J50" s="51">
        <v>2.8319356487342042E-2</v>
      </c>
      <c r="K50" s="51">
        <v>2.4480111274303634E-2</v>
      </c>
      <c r="L50" s="51">
        <v>60.530999537198845</v>
      </c>
      <c r="M50" s="51">
        <v>0</v>
      </c>
      <c r="N50" s="51">
        <v>0</v>
      </c>
    </row>
    <row r="51" spans="1:26" x14ac:dyDescent="0.3">
      <c r="A51" s="49" t="s">
        <v>105</v>
      </c>
      <c r="B51" s="50">
        <v>2023</v>
      </c>
      <c r="C51" s="50">
        <v>19</v>
      </c>
      <c r="D51" s="51">
        <v>3.7836944914229891E-2</v>
      </c>
      <c r="E51" s="51">
        <v>3.4931793039055664E-2</v>
      </c>
      <c r="F51" s="51">
        <v>3.1146645356605267E-2</v>
      </c>
      <c r="G51" s="51">
        <v>3.7064484466375391E-2</v>
      </c>
      <c r="H51" s="51">
        <v>3.6261741304438384E-2</v>
      </c>
      <c r="I51" s="51">
        <v>2.9444725932134239E-2</v>
      </c>
      <c r="J51" s="51">
        <v>2.836491440218717E-2</v>
      </c>
      <c r="K51" s="51">
        <v>2.4590691425314701E-2</v>
      </c>
      <c r="L51" s="51">
        <v>63.688394505103702</v>
      </c>
      <c r="M51" s="51">
        <v>0</v>
      </c>
      <c r="N51" s="51">
        <v>0</v>
      </c>
      <c r="Q51" t="s">
        <v>106</v>
      </c>
      <c r="R51" s="10" t="s">
        <v>31</v>
      </c>
      <c r="S51" s="10" t="s">
        <v>32</v>
      </c>
      <c r="T51" s="10" t="s">
        <v>33</v>
      </c>
      <c r="U51" s="10" t="s">
        <v>34</v>
      </c>
      <c r="V51" s="10" t="s">
        <v>35</v>
      </c>
      <c r="W51" s="10" t="s">
        <v>36</v>
      </c>
      <c r="X51" s="10" t="s">
        <v>37</v>
      </c>
      <c r="Y51" s="10" t="s">
        <v>38</v>
      </c>
      <c r="Z51" s="10" t="s">
        <v>107</v>
      </c>
    </row>
    <row r="52" spans="1:26" x14ac:dyDescent="0.3">
      <c r="A52" s="49" t="s">
        <v>108</v>
      </c>
      <c r="B52" s="50">
        <v>2023</v>
      </c>
      <c r="C52" s="50">
        <v>20</v>
      </c>
      <c r="D52" s="51">
        <v>3.7833689334324586E-2</v>
      </c>
      <c r="E52" s="51">
        <v>3.4991844158754011E-2</v>
      </c>
      <c r="F52" s="51">
        <v>3.1265301590062251E-2</v>
      </c>
      <c r="G52" s="51">
        <v>3.6915902533692674E-2</v>
      </c>
      <c r="H52" s="51">
        <v>3.6140116892197857E-2</v>
      </c>
      <c r="I52" s="51">
        <v>2.9449268672107242E-2</v>
      </c>
      <c r="J52" s="51">
        <v>2.8405719103360837E-2</v>
      </c>
      <c r="K52" s="51">
        <v>2.468973436951187E-2</v>
      </c>
      <c r="L52" s="51">
        <v>66.516367615606285</v>
      </c>
      <c r="M52" s="51">
        <v>0</v>
      </c>
      <c r="N52" s="51">
        <v>0</v>
      </c>
      <c r="Q52" t="s">
        <v>109</v>
      </c>
      <c r="R52" s="16">
        <v>6.6324200913239317E-2</v>
      </c>
      <c r="S52" s="16">
        <v>7.5799086757988202E-2</v>
      </c>
      <c r="T52" s="16">
        <v>0.1893835616438333</v>
      </c>
      <c r="U52" s="16">
        <v>5.8219178082189321E-2</v>
      </c>
      <c r="V52" s="16">
        <v>8.7328767123285037E-2</v>
      </c>
      <c r="W52" s="16">
        <v>0.18869863013698399</v>
      </c>
      <c r="X52" s="16">
        <v>0.13869863013698383</v>
      </c>
      <c r="Y52" s="16">
        <v>0.19554794520547714</v>
      </c>
      <c r="Z52" s="17">
        <v>1.1415525114154818E-4</v>
      </c>
    </row>
    <row r="53" spans="1:26" x14ac:dyDescent="0.3">
      <c r="A53" s="49" t="s">
        <v>110</v>
      </c>
      <c r="B53" s="50">
        <v>2023</v>
      </c>
      <c r="C53" s="50">
        <v>21</v>
      </c>
      <c r="D53" s="51">
        <v>3.7830758722070063E-2</v>
      </c>
      <c r="E53" s="51">
        <v>3.504590105565257E-2</v>
      </c>
      <c r="F53" s="51">
        <v>3.1372113716306937E-2</v>
      </c>
      <c r="G53" s="51">
        <v>3.6782151851667701E-2</v>
      </c>
      <c r="H53" s="51">
        <v>3.6030632866823141E-2</v>
      </c>
      <c r="I53" s="51">
        <v>2.9453357961825591E-2</v>
      </c>
      <c r="J53" s="51">
        <v>2.8442450733601889E-2</v>
      </c>
      <c r="K53" s="51">
        <v>2.4778890978912154E-2</v>
      </c>
      <c r="L53" s="51">
        <v>69.062056216155838</v>
      </c>
      <c r="M53" s="51">
        <v>0</v>
      </c>
      <c r="N53" s="51">
        <v>0</v>
      </c>
    </row>
    <row r="54" spans="1:26" x14ac:dyDescent="0.3">
      <c r="A54" s="49" t="s">
        <v>111</v>
      </c>
      <c r="B54" s="50">
        <v>2023</v>
      </c>
      <c r="C54" s="50">
        <v>22</v>
      </c>
      <c r="D54" s="51">
        <v>3.7828108675289691E-2</v>
      </c>
      <c r="E54" s="51">
        <v>3.5094782754472351E-2</v>
      </c>
      <c r="F54" s="51">
        <v>3.1468700063007359E-2</v>
      </c>
      <c r="G54" s="51">
        <v>3.666120594225019E-2</v>
      </c>
      <c r="H54" s="51">
        <v>3.5931630418273679E-2</v>
      </c>
      <c r="I54" s="51">
        <v>2.9457055758774137E-2</v>
      </c>
      <c r="J54" s="51">
        <v>2.8475665819735527E-2</v>
      </c>
      <c r="K54" s="51">
        <v>2.4859512079614177E-2</v>
      </c>
      <c r="L54" s="51">
        <v>71.364030443321099</v>
      </c>
      <c r="M54" s="51">
        <v>0</v>
      </c>
      <c r="N54" s="51">
        <v>0</v>
      </c>
    </row>
    <row r="55" spans="1:26" x14ac:dyDescent="0.3">
      <c r="A55" s="49" t="s">
        <v>112</v>
      </c>
      <c r="B55" s="50">
        <v>2023</v>
      </c>
      <c r="C55" s="50">
        <v>23</v>
      </c>
      <c r="D55" s="51">
        <v>3.7825702510469482E-2</v>
      </c>
      <c r="E55" s="51">
        <v>3.5139165904582589E-2</v>
      </c>
      <c r="F55" s="51">
        <v>3.1556397635467144E-2</v>
      </c>
      <c r="G55" s="51">
        <v>3.6551390600670329E-2</v>
      </c>
      <c r="H55" s="51">
        <v>3.5841739096135847E-2</v>
      </c>
      <c r="I55" s="51">
        <v>2.9460413250044015E-2</v>
      </c>
      <c r="J55" s="51">
        <v>2.8505824144617588E-2</v>
      </c>
      <c r="K55" s="51">
        <v>2.4932713676549333E-2</v>
      </c>
      <c r="L55" s="51">
        <v>73.454155585061315</v>
      </c>
      <c r="M55" s="51">
        <v>0</v>
      </c>
      <c r="N55" s="51">
        <v>0</v>
      </c>
    </row>
    <row r="56" spans="1:26" x14ac:dyDescent="0.3">
      <c r="A56" s="49" t="s">
        <v>113</v>
      </c>
      <c r="B56" s="50">
        <v>2023</v>
      </c>
      <c r="C56" s="50">
        <v>24</v>
      </c>
      <c r="D56" s="51">
        <v>3.7823509654788694E-2</v>
      </c>
      <c r="E56" s="51">
        <v>3.5179614439958359E-2</v>
      </c>
      <c r="F56" s="51">
        <v>3.1636320722341266E-2</v>
      </c>
      <c r="G56" s="51">
        <v>3.645131050906663E-2</v>
      </c>
      <c r="H56" s="51">
        <v>3.5759816737888757E-2</v>
      </c>
      <c r="I56" s="51">
        <v>2.9463473096045623E-2</v>
      </c>
      <c r="J56" s="51">
        <v>2.853330890105862E-2</v>
      </c>
      <c r="K56" s="51">
        <v>2.4999425871962213E-2</v>
      </c>
      <c r="L56" s="51">
        <v>75.358988850060484</v>
      </c>
      <c r="M56" s="51">
        <v>0</v>
      </c>
      <c r="N56" s="51">
        <v>0</v>
      </c>
    </row>
    <row r="57" spans="1:26" x14ac:dyDescent="0.3">
      <c r="A57" s="49" t="s">
        <v>114</v>
      </c>
      <c r="B57" s="50">
        <v>2023</v>
      </c>
      <c r="C57" s="50">
        <v>25</v>
      </c>
      <c r="D57" s="51">
        <v>3.782150442406558E-2</v>
      </c>
      <c r="E57" s="51">
        <v>3.5216602120702857E-2</v>
      </c>
      <c r="F57" s="51">
        <v>3.1709405435890299E-2</v>
      </c>
      <c r="G57" s="51">
        <v>3.6359793462955287E-2</v>
      </c>
      <c r="H57" s="51">
        <v>3.5684903814477996E-2</v>
      </c>
      <c r="I57" s="51">
        <v>2.9466271135726987E-2</v>
      </c>
      <c r="J57" s="51">
        <v>2.8558442008775303E-2</v>
      </c>
      <c r="K57" s="51">
        <v>2.5060430043380877E-2</v>
      </c>
      <c r="L57" s="51">
        <v>77.100840910284589</v>
      </c>
      <c r="M57" s="51">
        <v>0</v>
      </c>
      <c r="N57" s="51">
        <v>0</v>
      </c>
    </row>
    <row r="58" spans="1:26" x14ac:dyDescent="0.3">
      <c r="A58" s="49" t="s">
        <v>115</v>
      </c>
      <c r="B58" s="50">
        <v>2023</v>
      </c>
      <c r="C58" s="50">
        <v>26</v>
      </c>
      <c r="D58" s="51">
        <v>3.781966508271789E-2</v>
      </c>
      <c r="E58" s="51">
        <v>3.5250529872639394E-2</v>
      </c>
      <c r="F58" s="51">
        <v>3.1776443973634043E-2</v>
      </c>
      <c r="G58" s="51">
        <v>3.6275847468615278E-2</v>
      </c>
      <c r="H58" s="51">
        <v>3.5616188311608933E-2</v>
      </c>
      <c r="I58" s="51">
        <v>2.9468837698277208E-2</v>
      </c>
      <c r="J58" s="51">
        <v>2.8581495896633162E-2</v>
      </c>
      <c r="K58" s="51">
        <v>2.5116387441988346E-2</v>
      </c>
      <c r="L58" s="51">
        <v>78.698592470259982</v>
      </c>
      <c r="M58" s="51">
        <v>0</v>
      </c>
      <c r="N58" s="51">
        <v>0</v>
      </c>
    </row>
    <row r="59" spans="1:26" x14ac:dyDescent="0.3">
      <c r="A59" s="49" t="s">
        <v>116</v>
      </c>
      <c r="B59" s="50">
        <v>2023</v>
      </c>
      <c r="C59" s="50">
        <v>27</v>
      </c>
      <c r="D59" s="51">
        <v>3.7817973112622888E-2</v>
      </c>
      <c r="E59" s="51">
        <v>3.5281739273623977E-2</v>
      </c>
      <c r="F59" s="51">
        <v>3.1838111266232122E-2</v>
      </c>
      <c r="G59" s="51">
        <v>3.6198627374477925E-2</v>
      </c>
      <c r="H59" s="51">
        <v>3.5552978415270664E-2</v>
      </c>
      <c r="I59" s="51">
        <v>2.9471198623337361E-2</v>
      </c>
      <c r="J59" s="51">
        <v>2.8602702666588199E-2</v>
      </c>
      <c r="K59" s="51">
        <v>2.516786143574018E-2</v>
      </c>
      <c r="L59" s="51">
        <v>80.168329374794894</v>
      </c>
      <c r="M59" s="51">
        <v>0</v>
      </c>
      <c r="N59" s="51">
        <v>0</v>
      </c>
    </row>
    <row r="60" spans="1:26" ht="23.25" customHeight="1" x14ac:dyDescent="0.3">
      <c r="A60" s="49" t="s">
        <v>117</v>
      </c>
      <c r="B60" s="50">
        <v>2024</v>
      </c>
      <c r="C60" s="50">
        <v>1</v>
      </c>
      <c r="D60" s="51">
        <v>3.4160752385788133E-2</v>
      </c>
      <c r="E60" s="51">
        <v>3.1265504508483796E-2</v>
      </c>
      <c r="F60" s="51">
        <v>3.3396789713518137E-2</v>
      </c>
      <c r="G60" s="51">
        <v>3.1400413543389745E-2</v>
      </c>
      <c r="H60" s="51">
        <v>3.2611631989765973E-2</v>
      </c>
      <c r="I60" s="51">
        <v>2.3780151259076232E-2</v>
      </c>
      <c r="J60" s="51">
        <v>2.70775378804472E-2</v>
      </c>
      <c r="K60" s="51">
        <v>2.4601363476785845E-2</v>
      </c>
      <c r="L60" s="51">
        <v>45.544318613875902</v>
      </c>
      <c r="M60" s="51">
        <v>0</v>
      </c>
      <c r="N60" s="51">
        <v>0</v>
      </c>
      <c r="R60" s="23" t="s">
        <v>106</v>
      </c>
      <c r="S60" s="24" t="s">
        <v>118</v>
      </c>
      <c r="T60" s="24" t="s">
        <v>32</v>
      </c>
      <c r="U60" s="24" t="s">
        <v>33</v>
      </c>
      <c r="V60" s="24" t="s">
        <v>119</v>
      </c>
      <c r="W60" s="24" t="s">
        <v>35</v>
      </c>
      <c r="X60" s="24" t="s">
        <v>36</v>
      </c>
      <c r="Y60" s="24" t="s">
        <v>37</v>
      </c>
      <c r="Z60" s="24" t="s">
        <v>120</v>
      </c>
    </row>
    <row r="61" spans="1:26" ht="23.25" customHeight="1" x14ac:dyDescent="0.3">
      <c r="A61" s="49" t="s">
        <v>121</v>
      </c>
      <c r="B61" s="50">
        <v>2024</v>
      </c>
      <c r="C61" s="50">
        <v>2</v>
      </c>
      <c r="D61" s="51">
        <v>3.544811929918007E-2</v>
      </c>
      <c r="E61" s="51">
        <v>3.289043033078258E-2</v>
      </c>
      <c r="F61" s="51">
        <v>3.4900399981149126E-2</v>
      </c>
      <c r="G61" s="51">
        <v>3.4601521316687776E-2</v>
      </c>
      <c r="H61" s="51">
        <v>3.5207329853618297E-2</v>
      </c>
      <c r="I61" s="51">
        <v>2.8201485153823959E-2</v>
      </c>
      <c r="J61" s="51">
        <v>2.8691727220078029E-2</v>
      </c>
      <c r="K61" s="51">
        <v>2.5948111111073664E-2</v>
      </c>
      <c r="L61" s="51">
        <v>51.054631187175005</v>
      </c>
      <c r="M61" s="51">
        <v>0</v>
      </c>
      <c r="N61" s="51">
        <v>0</v>
      </c>
      <c r="R61" s="25" t="s">
        <v>109</v>
      </c>
      <c r="S61" s="26">
        <v>6.6324200913239317E-2</v>
      </c>
      <c r="T61" s="26">
        <v>7.5799086757988202E-2</v>
      </c>
      <c r="U61" s="26">
        <v>0.1893835616438333</v>
      </c>
      <c r="V61" s="26">
        <v>5.8219178082189321E-2</v>
      </c>
      <c r="W61" s="26">
        <v>8.7328767123285037E-2</v>
      </c>
      <c r="X61" s="26">
        <v>0.18869863013698399</v>
      </c>
      <c r="Y61" s="26">
        <v>0.13869863013698383</v>
      </c>
      <c r="Z61" s="26">
        <v>0.19554794520547714</v>
      </c>
    </row>
    <row r="62" spans="1:26" x14ac:dyDescent="0.3">
      <c r="A62" s="49" t="s">
        <v>122</v>
      </c>
      <c r="B62" s="50">
        <v>2024</v>
      </c>
      <c r="C62" s="50">
        <v>3</v>
      </c>
      <c r="D62" s="51">
        <v>3.6401813442936234E-2</v>
      </c>
      <c r="E62" s="51">
        <v>3.3483418696228617E-2</v>
      </c>
      <c r="F62" s="51">
        <v>3.4192967697489064E-2</v>
      </c>
      <c r="G62" s="51">
        <v>3.4755059189655546E-2</v>
      </c>
      <c r="H62" s="51">
        <v>3.5059578980615479E-2</v>
      </c>
      <c r="I62" s="51">
        <v>2.8775343933162993E-2</v>
      </c>
      <c r="J62" s="51">
        <v>2.8590184752252251E-2</v>
      </c>
      <c r="K62" s="51">
        <v>2.6198001219525244E-2</v>
      </c>
      <c r="L62" s="51">
        <v>54.239921264284604</v>
      </c>
      <c r="M62" s="51">
        <v>0</v>
      </c>
      <c r="N62" s="51">
        <v>0</v>
      </c>
    </row>
    <row r="63" spans="1:26" x14ac:dyDescent="0.3">
      <c r="A63" s="49" t="s">
        <v>123</v>
      </c>
      <c r="B63" s="50">
        <v>2024</v>
      </c>
      <c r="C63" s="50">
        <v>4</v>
      </c>
      <c r="D63" s="51">
        <v>3.6738130185258948E-2</v>
      </c>
      <c r="E63" s="51">
        <v>3.359982636106891E-2</v>
      </c>
      <c r="F63" s="51">
        <v>3.4144765435257025E-2</v>
      </c>
      <c r="G63" s="51">
        <v>3.4839580574743421E-2</v>
      </c>
      <c r="H63" s="51">
        <v>3.4981174718848623E-2</v>
      </c>
      <c r="I63" s="51">
        <v>2.8623336151305679E-2</v>
      </c>
      <c r="J63" s="51">
        <v>2.7825221191481328E-2</v>
      </c>
      <c r="K63" s="51">
        <v>2.5160787667104806E-2</v>
      </c>
      <c r="L63" s="51">
        <v>55.719405620849429</v>
      </c>
      <c r="M63" s="51">
        <v>0</v>
      </c>
      <c r="N63" s="51">
        <v>0</v>
      </c>
    </row>
    <row r="64" spans="1:26" x14ac:dyDescent="0.3">
      <c r="A64" s="49" t="s">
        <v>124</v>
      </c>
      <c r="B64" s="50">
        <v>2024</v>
      </c>
      <c r="C64" s="50">
        <v>5</v>
      </c>
      <c r="D64" s="51">
        <v>3.6572410515492815E-2</v>
      </c>
      <c r="E64" s="51">
        <v>3.3638015615736608E-2</v>
      </c>
      <c r="F64" s="51">
        <v>3.3116145098526062E-2</v>
      </c>
      <c r="G64" s="51">
        <v>3.5271399192838296E-2</v>
      </c>
      <c r="H64" s="51">
        <v>3.5227419379848288E-2</v>
      </c>
      <c r="I64" s="51">
        <v>2.8836282861009872E-2</v>
      </c>
      <c r="J64" s="51">
        <v>2.7914895997618622E-2</v>
      </c>
      <c r="K64" s="51">
        <v>2.5442278158294362E-2</v>
      </c>
      <c r="L64" s="51">
        <v>56.896874412935588</v>
      </c>
      <c r="M64" s="51">
        <v>0</v>
      </c>
      <c r="N64" s="51">
        <v>0</v>
      </c>
    </row>
    <row r="65" spans="1:18" x14ac:dyDescent="0.3">
      <c r="A65" s="49" t="s">
        <v>125</v>
      </c>
      <c r="B65" s="50">
        <v>2024</v>
      </c>
      <c r="C65" s="50">
        <v>6</v>
      </c>
      <c r="D65" s="51">
        <v>3.7061494820497073E-2</v>
      </c>
      <c r="E65" s="51">
        <v>3.3920255066924629E-2</v>
      </c>
      <c r="F65" s="51">
        <v>3.2817369550098591E-2</v>
      </c>
      <c r="G65" s="51">
        <v>3.5247635056903162E-2</v>
      </c>
      <c r="H65" s="51">
        <v>3.5217691565697748E-2</v>
      </c>
      <c r="I65" s="51">
        <v>2.8218626721175893E-2</v>
      </c>
      <c r="J65" s="51">
        <v>2.7697420444706623E-2</v>
      </c>
      <c r="K65" s="51">
        <v>2.5379243202980795E-2</v>
      </c>
      <c r="L65" s="51">
        <v>56.773960175441125</v>
      </c>
      <c r="M65" s="51">
        <v>0</v>
      </c>
      <c r="N65" s="51">
        <v>0</v>
      </c>
    </row>
    <row r="66" spans="1:18" x14ac:dyDescent="0.3">
      <c r="A66" s="49" t="s">
        <v>126</v>
      </c>
      <c r="B66" s="50">
        <v>2024</v>
      </c>
      <c r="C66" s="50">
        <v>7</v>
      </c>
      <c r="D66" s="51">
        <v>3.7035417209377156E-2</v>
      </c>
      <c r="E66" s="51">
        <v>3.3791559651891297E-2</v>
      </c>
      <c r="F66" s="51">
        <v>3.2571774516405499E-2</v>
      </c>
      <c r="G66" s="51">
        <v>3.5625207380239228E-2</v>
      </c>
      <c r="H66" s="51">
        <v>3.5466049775395095E-2</v>
      </c>
      <c r="I66" s="51">
        <v>2.8653469582469407E-2</v>
      </c>
      <c r="J66" s="51">
        <v>2.8036068170957117E-2</v>
      </c>
      <c r="K66" s="51">
        <v>2.5581144524800058E-2</v>
      </c>
      <c r="L66" s="51">
        <v>57.26522095393824</v>
      </c>
      <c r="M66" s="51">
        <v>0</v>
      </c>
      <c r="N66" s="51">
        <v>0</v>
      </c>
    </row>
    <row r="67" spans="1:18" x14ac:dyDescent="0.3">
      <c r="A67" s="49" t="s">
        <v>127</v>
      </c>
      <c r="B67" s="50">
        <v>2024</v>
      </c>
      <c r="C67" s="50">
        <v>8</v>
      </c>
      <c r="D67" s="51">
        <v>3.7510383789784697E-2</v>
      </c>
      <c r="E67" s="51">
        <v>3.420390664043467E-2</v>
      </c>
      <c r="F67" s="51">
        <v>3.2560931645304478E-2</v>
      </c>
      <c r="G67" s="51">
        <v>3.5810448099578063E-2</v>
      </c>
      <c r="H67" s="51">
        <v>3.5476407891179201E-2</v>
      </c>
      <c r="I67" s="51">
        <v>2.89277997699143E-2</v>
      </c>
      <c r="J67" s="51">
        <v>2.8268229099621567E-2</v>
      </c>
      <c r="K67" s="51">
        <v>2.5514075043426957E-2</v>
      </c>
      <c r="L67" s="51">
        <v>57.432967428607881</v>
      </c>
      <c r="M67" s="51">
        <v>0</v>
      </c>
      <c r="N67" s="51">
        <v>0</v>
      </c>
    </row>
    <row r="68" spans="1:18" x14ac:dyDescent="0.3">
      <c r="A68" s="49" t="s">
        <v>128</v>
      </c>
      <c r="B68" s="50">
        <v>2024</v>
      </c>
      <c r="C68" s="50">
        <v>9</v>
      </c>
      <c r="D68" s="51">
        <v>3.766840523827366E-2</v>
      </c>
      <c r="E68" s="51">
        <v>3.4352176183609959E-2</v>
      </c>
      <c r="F68" s="51">
        <v>3.2424356385283772E-2</v>
      </c>
      <c r="G68" s="51">
        <v>3.6043429848095582E-2</v>
      </c>
      <c r="H68" s="51">
        <v>3.5414755202718071E-2</v>
      </c>
      <c r="I68" s="51">
        <v>2.9084198052086993E-2</v>
      </c>
      <c r="J68" s="51">
        <v>2.8228720626466228E-2</v>
      </c>
      <c r="K68" s="51">
        <v>2.5417369860505603E-2</v>
      </c>
      <c r="L68" s="51">
        <v>57.99304279885925</v>
      </c>
      <c r="M68" s="51">
        <v>0</v>
      </c>
      <c r="N68" s="51">
        <v>0</v>
      </c>
    </row>
    <row r="69" spans="1:18" x14ac:dyDescent="0.3">
      <c r="A69" s="49" t="s">
        <v>129</v>
      </c>
      <c r="B69" s="50">
        <v>2024</v>
      </c>
      <c r="C69" s="50">
        <v>10</v>
      </c>
      <c r="D69" s="51">
        <v>3.7785205577113984E-2</v>
      </c>
      <c r="E69" s="51">
        <v>3.4466633245721336E-2</v>
      </c>
      <c r="F69" s="51">
        <v>3.2461342296244929E-2</v>
      </c>
      <c r="G69" s="51">
        <v>3.6010756302582825E-2</v>
      </c>
      <c r="H69" s="51">
        <v>3.530247888207922E-2</v>
      </c>
      <c r="I69" s="51">
        <v>2.923533407081113E-2</v>
      </c>
      <c r="J69" s="51">
        <v>2.8283614316674494E-2</v>
      </c>
      <c r="K69" s="51">
        <v>2.5189916889999959E-2</v>
      </c>
      <c r="L69" s="51">
        <v>58.380650604862147</v>
      </c>
      <c r="M69" s="51">
        <v>0</v>
      </c>
      <c r="N69" s="51">
        <v>0</v>
      </c>
    </row>
    <row r="70" spans="1:18" x14ac:dyDescent="0.3">
      <c r="A70" s="49" t="s">
        <v>130</v>
      </c>
      <c r="B70" s="50">
        <v>2024</v>
      </c>
      <c r="C70" s="50">
        <v>11</v>
      </c>
      <c r="D70" s="51">
        <v>3.7853832344017388E-2</v>
      </c>
      <c r="E70" s="51">
        <v>3.4466820076126184E-2</v>
      </c>
      <c r="F70" s="51">
        <v>3.1765024959051383E-2</v>
      </c>
      <c r="G70" s="51">
        <v>3.6092143683204618E-2</v>
      </c>
      <c r="H70" s="51">
        <v>3.5267383561395395E-2</v>
      </c>
      <c r="I70" s="51">
        <v>2.9140585906954709E-2</v>
      </c>
      <c r="J70" s="51">
        <v>2.8295652353640746E-2</v>
      </c>
      <c r="K70" s="51">
        <v>2.5239953659538295E-2</v>
      </c>
      <c r="L70" s="51">
        <v>58.710162062520801</v>
      </c>
      <c r="M70" s="51">
        <v>0</v>
      </c>
      <c r="N70" s="51">
        <v>0</v>
      </c>
      <c r="R70" s="14"/>
    </row>
    <row r="71" spans="1:18" x14ac:dyDescent="0.3">
      <c r="A71" s="49" t="s">
        <v>131</v>
      </c>
      <c r="B71" s="50">
        <v>2024</v>
      </c>
      <c r="C71" s="50">
        <v>12</v>
      </c>
      <c r="D71" s="51">
        <v>3.7760309544625441E-2</v>
      </c>
      <c r="E71" s="51">
        <v>3.4423143931244543E-2</v>
      </c>
      <c r="F71" s="51">
        <v>3.0995262976768179E-2</v>
      </c>
      <c r="G71" s="51">
        <v>3.6214342848922547E-2</v>
      </c>
      <c r="H71" s="51">
        <v>3.529564318008676E-2</v>
      </c>
      <c r="I71" s="51">
        <v>2.9252409058017119E-2</v>
      </c>
      <c r="J71" s="51">
        <v>2.8302882695124616E-2</v>
      </c>
      <c r="K71" s="51">
        <v>2.5164143733299053E-2</v>
      </c>
      <c r="L71" s="51">
        <v>58.943396076247886</v>
      </c>
      <c r="M71" s="51">
        <v>0</v>
      </c>
      <c r="N71" s="51">
        <v>0</v>
      </c>
    </row>
    <row r="72" spans="1:18" x14ac:dyDescent="0.3">
      <c r="A72" s="49" t="s">
        <v>132</v>
      </c>
      <c r="B72" s="50">
        <v>2024</v>
      </c>
      <c r="C72" s="50">
        <v>13</v>
      </c>
      <c r="D72" s="51">
        <v>3.7656306365784084E-2</v>
      </c>
      <c r="E72" s="51">
        <v>3.4391166949266007E-2</v>
      </c>
      <c r="F72" s="51">
        <v>3.0763190126887229E-2</v>
      </c>
      <c r="G72" s="51">
        <v>3.6275173104594764E-2</v>
      </c>
      <c r="H72" s="51">
        <v>3.5390727409370638E-2</v>
      </c>
      <c r="I72" s="51">
        <v>2.936687284975982E-2</v>
      </c>
      <c r="J72" s="51">
        <v>2.8325676223513629E-2</v>
      </c>
      <c r="K72" s="51">
        <v>2.50037828598241E-2</v>
      </c>
      <c r="L72" s="51">
        <v>59.660451840949058</v>
      </c>
      <c r="M72" s="51">
        <v>0</v>
      </c>
      <c r="N72" s="51">
        <v>0</v>
      </c>
      <c r="R72" s="14"/>
    </row>
    <row r="73" spans="1:18" x14ac:dyDescent="0.3">
      <c r="A73" s="49" t="s">
        <v>133</v>
      </c>
      <c r="B73" s="50">
        <v>2024</v>
      </c>
      <c r="C73" s="50">
        <v>14</v>
      </c>
      <c r="D73" s="51">
        <v>3.7659800048041724E-2</v>
      </c>
      <c r="E73" s="51">
        <v>3.4485556565939185E-2</v>
      </c>
      <c r="F73" s="51">
        <v>3.0714948104518216E-2</v>
      </c>
      <c r="G73" s="51">
        <v>3.6468357274211875E-2</v>
      </c>
      <c r="H73" s="51">
        <v>3.5463425031969031E-2</v>
      </c>
      <c r="I73" s="51">
        <v>2.9436592515223209E-2</v>
      </c>
      <c r="J73" s="51">
        <v>2.8398899734579791E-2</v>
      </c>
      <c r="K73" s="51">
        <v>2.477387943545745E-2</v>
      </c>
      <c r="L73" s="51">
        <v>59.728490950667819</v>
      </c>
      <c r="M73" s="51">
        <v>0</v>
      </c>
      <c r="N73" s="51">
        <v>0</v>
      </c>
    </row>
    <row r="74" spans="1:18" x14ac:dyDescent="0.3">
      <c r="A74" s="49" t="s">
        <v>134</v>
      </c>
      <c r="B74" s="50">
        <v>2024</v>
      </c>
      <c r="C74" s="50">
        <v>15</v>
      </c>
      <c r="D74" s="51">
        <v>3.7776821665912945E-2</v>
      </c>
      <c r="E74" s="51">
        <v>3.4601947824364106E-2</v>
      </c>
      <c r="F74" s="51">
        <v>3.0758853990671409E-2</v>
      </c>
      <c r="G74" s="51">
        <v>3.6701311926666237E-2</v>
      </c>
      <c r="H74" s="51">
        <v>3.557241859499876E-2</v>
      </c>
      <c r="I74" s="51">
        <v>2.9495534616252046E-2</v>
      </c>
      <c r="J74" s="51">
        <v>2.8383761448002247E-2</v>
      </c>
      <c r="K74" s="51">
        <v>2.4768454037201487E-2</v>
      </c>
      <c r="L74" s="51">
        <v>59.949268502875476</v>
      </c>
      <c r="M74" s="51">
        <v>0</v>
      </c>
      <c r="N74" s="51">
        <v>0</v>
      </c>
    </row>
    <row r="75" spans="1:18" x14ac:dyDescent="0.3">
      <c r="A75" s="49" t="s">
        <v>135</v>
      </c>
      <c r="B75" s="50">
        <v>2024</v>
      </c>
      <c r="C75" s="50">
        <v>16</v>
      </c>
      <c r="D75" s="51">
        <v>3.8082971236932973E-2</v>
      </c>
      <c r="E75" s="51">
        <v>3.4926250999373916E-2</v>
      </c>
      <c r="F75" s="51">
        <v>3.100504227692354E-2</v>
      </c>
      <c r="G75" s="51">
        <v>3.7054236718168564E-2</v>
      </c>
      <c r="H75" s="51">
        <v>3.6026222438384506E-2</v>
      </c>
      <c r="I75" s="51">
        <v>2.955052741844344E-2</v>
      </c>
      <c r="J75" s="51">
        <v>2.8448087385765045E-2</v>
      </c>
      <c r="K75" s="51">
        <v>2.4635961344407823E-2</v>
      </c>
      <c r="L75" s="51">
        <v>60.099522085042395</v>
      </c>
      <c r="M75" s="51">
        <v>0</v>
      </c>
      <c r="N75" s="51">
        <v>0</v>
      </c>
    </row>
    <row r="76" spans="1:18" x14ac:dyDescent="0.3">
      <c r="A76" s="49" t="s">
        <v>136</v>
      </c>
      <c r="B76" s="50">
        <v>2024</v>
      </c>
      <c r="C76" s="50">
        <v>17</v>
      </c>
      <c r="D76" s="51">
        <v>3.8280448870393606E-2</v>
      </c>
      <c r="E76" s="51">
        <v>3.5148658307052043E-2</v>
      </c>
      <c r="F76" s="51">
        <v>3.1156118846116684E-2</v>
      </c>
      <c r="G76" s="51">
        <v>3.7433349633688398E-2</v>
      </c>
      <c r="H76" s="51">
        <v>3.6598255619301183E-2</v>
      </c>
      <c r="I76" s="51">
        <v>2.9593832786185392E-2</v>
      </c>
      <c r="J76" s="51">
        <v>2.8363269460875806E-2</v>
      </c>
      <c r="K76" s="51">
        <v>2.4375687179320628E-2</v>
      </c>
      <c r="L76" s="51">
        <v>60.302919644959111</v>
      </c>
      <c r="M76" s="51">
        <v>0</v>
      </c>
      <c r="N76" s="51">
        <v>0</v>
      </c>
    </row>
    <row r="77" spans="1:18" x14ac:dyDescent="0.3">
      <c r="A77" s="49" t="s">
        <v>137</v>
      </c>
      <c r="B77" s="50">
        <v>2024</v>
      </c>
      <c r="C77" s="50">
        <v>18</v>
      </c>
      <c r="D77" s="51">
        <v>3.8259374970245126E-2</v>
      </c>
      <c r="E77" s="51">
        <v>3.520993014931198E-2</v>
      </c>
      <c r="F77" s="51">
        <v>3.1293526700291577E-2</v>
      </c>
      <c r="G77" s="51">
        <v>3.7246440978511611E-2</v>
      </c>
      <c r="H77" s="51">
        <v>3.644391005905874E-2</v>
      </c>
      <c r="I77" s="51">
        <v>2.9593293399814508E-2</v>
      </c>
      <c r="J77" s="51">
        <v>2.8410713834051061E-2</v>
      </c>
      <c r="K77" s="51">
        <v>2.44990742674886E-2</v>
      </c>
      <c r="L77" s="51">
        <v>63.718621343726049</v>
      </c>
      <c r="M77" s="51">
        <v>0</v>
      </c>
      <c r="N77" s="51">
        <v>0</v>
      </c>
    </row>
    <row r="78" spans="1:18" x14ac:dyDescent="0.3">
      <c r="A78" s="49" t="s">
        <v>138</v>
      </c>
      <c r="B78" s="50">
        <v>2024</v>
      </c>
      <c r="C78" s="50">
        <v>19</v>
      </c>
      <c r="D78" s="51">
        <v>3.8240605476387801E-2</v>
      </c>
      <c r="E78" s="51">
        <v>3.5264501987406632E-2</v>
      </c>
      <c r="F78" s="51">
        <v>3.14159091665989E-2</v>
      </c>
      <c r="G78" s="51">
        <v>3.7079970565797024E-2</v>
      </c>
      <c r="H78" s="51">
        <v>3.6306442004998211E-2</v>
      </c>
      <c r="I78" s="51">
        <v>2.9592812994711348E-2</v>
      </c>
      <c r="J78" s="51">
        <v>2.845297022060524E-2</v>
      </c>
      <c r="K78" s="51">
        <v>2.4608969122125193E-2</v>
      </c>
      <c r="L78" s="51">
        <v>66.760820063554362</v>
      </c>
      <c r="M78" s="51">
        <v>0</v>
      </c>
      <c r="N78" s="51">
        <v>0</v>
      </c>
    </row>
    <row r="79" spans="1:18" x14ac:dyDescent="0.3">
      <c r="A79" s="49" t="s">
        <v>139</v>
      </c>
      <c r="B79" s="50">
        <v>2024</v>
      </c>
      <c r="C79" s="50">
        <v>20</v>
      </c>
      <c r="D79" s="51">
        <v>3.8223794268266602E-2</v>
      </c>
      <c r="E79" s="51">
        <v>3.5313380158269354E-2</v>
      </c>
      <c r="F79" s="51">
        <v>3.1525523050016144E-2</v>
      </c>
      <c r="G79" s="51">
        <v>3.6930868582789968E-2</v>
      </c>
      <c r="H79" s="51">
        <v>3.6183316464991969E-2</v>
      </c>
      <c r="I79" s="51">
        <v>2.9592382711921987E-2</v>
      </c>
      <c r="J79" s="51">
        <v>2.8490817853269804E-2</v>
      </c>
      <c r="K79" s="51">
        <v>2.4707398269271486E-2</v>
      </c>
      <c r="L79" s="51">
        <v>69.48561574604976</v>
      </c>
      <c r="M79" s="51">
        <v>0</v>
      </c>
      <c r="N79" s="51">
        <v>0</v>
      </c>
    </row>
    <row r="80" spans="1:18" x14ac:dyDescent="0.3">
      <c r="A80" s="49" t="s">
        <v>140</v>
      </c>
      <c r="B80" s="50">
        <v>2024</v>
      </c>
      <c r="C80" s="50">
        <v>21</v>
      </c>
      <c r="D80" s="51">
        <v>3.8208661132553015E-2</v>
      </c>
      <c r="E80" s="51">
        <v>3.535737937520634E-2</v>
      </c>
      <c r="F80" s="51">
        <v>3.1624195421560593E-2</v>
      </c>
      <c r="G80" s="51">
        <v>3.6796649761171495E-2</v>
      </c>
      <c r="H80" s="51">
        <v>3.6072481152426103E-2</v>
      </c>
      <c r="I80" s="51">
        <v>2.9591995379387663E-2</v>
      </c>
      <c r="J80" s="51">
        <v>2.8524887585642485E-2</v>
      </c>
      <c r="K80" s="51">
        <v>2.4796002350025138E-2</v>
      </c>
      <c r="L80" s="51">
        <v>71.938425952057131</v>
      </c>
      <c r="M80" s="51">
        <v>0</v>
      </c>
      <c r="N80" s="51">
        <v>0</v>
      </c>
    </row>
    <row r="81" spans="1:14" x14ac:dyDescent="0.3">
      <c r="A81" s="49" t="s">
        <v>141</v>
      </c>
      <c r="B81" s="50">
        <v>2024</v>
      </c>
      <c r="C81" s="50">
        <v>22</v>
      </c>
      <c r="D81" s="51">
        <v>3.8194976784678987E-2</v>
      </c>
      <c r="E81" s="51">
        <v>3.5397166277415244E-2</v>
      </c>
      <c r="F81" s="51">
        <v>3.1713421282170404E-2</v>
      </c>
      <c r="G81" s="51">
        <v>3.6675280530033195E-2</v>
      </c>
      <c r="H81" s="51">
        <v>3.5972256783690926E-2</v>
      </c>
      <c r="I81" s="51">
        <v>2.9591645128570994E-2</v>
      </c>
      <c r="J81" s="51">
        <v>2.8555695613706647E-2</v>
      </c>
      <c r="K81" s="51">
        <v>2.4876123819034569E-2</v>
      </c>
      <c r="L81" s="51">
        <v>74.156413602682591</v>
      </c>
      <c r="M81" s="51">
        <v>0</v>
      </c>
      <c r="N81" s="51">
        <v>0</v>
      </c>
    </row>
    <row r="82" spans="1:14" x14ac:dyDescent="0.3">
      <c r="A82" s="49" t="s">
        <v>142</v>
      </c>
      <c r="B82" s="50">
        <v>2024</v>
      </c>
      <c r="C82" s="50">
        <v>23</v>
      </c>
      <c r="D82" s="51">
        <v>3.8182551797812367E-2</v>
      </c>
      <c r="E82" s="51">
        <v>3.5433291618714655E-2</v>
      </c>
      <c r="F82" s="51">
        <v>3.1794435748949905E-2</v>
      </c>
      <c r="G82" s="51">
        <v>3.6565080824735793E-2</v>
      </c>
      <c r="H82" s="51">
        <v>3.5881255993831337E-2</v>
      </c>
      <c r="I82" s="51">
        <v>2.9591327111093118E-2</v>
      </c>
      <c r="J82" s="51">
        <v>2.8583668400397496E-2</v>
      </c>
      <c r="K82" s="51">
        <v>2.4948871765033936E-2</v>
      </c>
      <c r="L82" s="51">
        <v>76.170281394048075</v>
      </c>
      <c r="M82" s="51">
        <v>0</v>
      </c>
      <c r="N82" s="51">
        <v>0</v>
      </c>
    </row>
    <row r="83" spans="1:14" x14ac:dyDescent="0.3">
      <c r="A83" s="49" t="s">
        <v>143</v>
      </c>
      <c r="B83" s="50">
        <v>2024</v>
      </c>
      <c r="C83" s="50">
        <v>24</v>
      </c>
      <c r="D83" s="51">
        <v>3.8171228299602594E-2</v>
      </c>
      <c r="E83" s="51">
        <v>3.5466214409050199E-2</v>
      </c>
      <c r="F83" s="51">
        <v>3.1868268194761885E-2</v>
      </c>
      <c r="G83" s="51">
        <v>3.6464650443677922E-2</v>
      </c>
      <c r="H83" s="51">
        <v>3.579832252338784E-2</v>
      </c>
      <c r="I83" s="51">
        <v>2.959103728621201E-2</v>
      </c>
      <c r="J83" s="51">
        <v>2.8609161368995113E-2</v>
      </c>
      <c r="K83" s="51">
        <v>2.5015170526161992E-2</v>
      </c>
      <c r="L83" s="51">
        <v>78.005617606074836</v>
      </c>
      <c r="M83" s="51">
        <v>0</v>
      </c>
      <c r="N83" s="51">
        <v>0</v>
      </c>
    </row>
    <row r="84" spans="1:14" x14ac:dyDescent="0.3">
      <c r="A84" s="49" t="s">
        <v>144</v>
      </c>
      <c r="B84" s="50">
        <v>2024</v>
      </c>
      <c r="C84" s="50">
        <v>25</v>
      </c>
      <c r="D84" s="51">
        <v>3.8160873661720052E-2</v>
      </c>
      <c r="E84" s="51">
        <v>3.5496320262002272E-2</v>
      </c>
      <c r="F84" s="51">
        <v>3.1935783394234744E-2</v>
      </c>
      <c r="G84" s="51">
        <v>3.6372813079553125E-2</v>
      </c>
      <c r="H84" s="51">
        <v>3.5722485000488614E-2</v>
      </c>
      <c r="I84" s="51">
        <v>2.9590772259306217E-2</v>
      </c>
      <c r="J84" s="51">
        <v>2.8632473110074445E-2</v>
      </c>
      <c r="K84" s="51">
        <v>2.5075796637529926E-2</v>
      </c>
      <c r="L84" s="51">
        <v>79.683918915099966</v>
      </c>
      <c r="M84" s="51">
        <v>0</v>
      </c>
      <c r="N84" s="51">
        <v>0</v>
      </c>
    </row>
    <row r="85" spans="1:14" x14ac:dyDescent="0.3">
      <c r="A85" s="49" t="s">
        <v>145</v>
      </c>
      <c r="B85" s="50">
        <v>2024</v>
      </c>
      <c r="C85" s="50">
        <v>26</v>
      </c>
      <c r="D85" s="51">
        <v>3.8151375645667167E-2</v>
      </c>
      <c r="E85" s="51">
        <v>3.5523935508220361E-2</v>
      </c>
      <c r="F85" s="51">
        <v>3.1997713174463017E-2</v>
      </c>
      <c r="G85" s="51">
        <v>3.6288573266571804E-2</v>
      </c>
      <c r="H85" s="51">
        <v>3.5652921388696419E-2</v>
      </c>
      <c r="I85" s="51">
        <v>2.9590529157631957E-2</v>
      </c>
      <c r="J85" s="51">
        <v>2.8653856309902834E-2</v>
      </c>
      <c r="K85" s="51">
        <v>2.5131407252360734E-2</v>
      </c>
      <c r="L85" s="51">
        <v>81.223377170962777</v>
      </c>
      <c r="M85" s="51">
        <v>0</v>
      </c>
      <c r="N85" s="51">
        <v>0</v>
      </c>
    </row>
    <row r="86" spans="1:14" x14ac:dyDescent="0.3">
      <c r="A86" s="49" t="s">
        <v>146</v>
      </c>
      <c r="B86" s="50">
        <v>2025</v>
      </c>
      <c r="C86" s="50">
        <v>1</v>
      </c>
      <c r="D86" s="51">
        <v>3.6786980889107687E-2</v>
      </c>
      <c r="E86" s="51">
        <v>3.4580353185973314E-2</v>
      </c>
      <c r="F86" s="51">
        <v>3.646415465948534E-2</v>
      </c>
      <c r="G86" s="51">
        <v>3.7930673400917714E-2</v>
      </c>
      <c r="H86" s="51">
        <v>3.790685563202472E-2</v>
      </c>
      <c r="I86" s="51">
        <v>3.2799672404361595E-2</v>
      </c>
      <c r="J86" s="51">
        <v>3.0370484133294077E-2</v>
      </c>
      <c r="K86" s="51">
        <v>2.7348728650732994E-2</v>
      </c>
      <c r="L86" s="51">
        <v>56.785356263406065</v>
      </c>
      <c r="M86" s="51">
        <v>0</v>
      </c>
      <c r="N86" s="51">
        <v>0</v>
      </c>
    </row>
    <row r="87" spans="1:14" x14ac:dyDescent="0.3">
      <c r="A87" s="49" t="s">
        <v>147</v>
      </c>
      <c r="B87" s="50">
        <v>2025</v>
      </c>
      <c r="C87" s="50">
        <v>2</v>
      </c>
      <c r="D87" s="51">
        <v>3.7590015226961433E-2</v>
      </c>
      <c r="E87" s="51">
        <v>3.465934810086823E-2</v>
      </c>
      <c r="F87" s="51">
        <v>3.4615098142323837E-2</v>
      </c>
      <c r="G87" s="51">
        <v>3.6533679155832548E-2</v>
      </c>
      <c r="H87" s="51">
        <v>3.6357470875371771E-2</v>
      </c>
      <c r="I87" s="51">
        <v>3.1423775499972918E-2</v>
      </c>
      <c r="J87" s="51">
        <v>2.9392184191734772E-2</v>
      </c>
      <c r="K87" s="51">
        <v>2.7044532289401204E-2</v>
      </c>
      <c r="L87" s="51">
        <v>58.850295689128757</v>
      </c>
      <c r="M87" s="51">
        <v>0</v>
      </c>
      <c r="N87" s="51">
        <v>0</v>
      </c>
    </row>
    <row r="88" spans="1:14" x14ac:dyDescent="0.3">
      <c r="A88" s="49" t="s">
        <v>148</v>
      </c>
      <c r="B88" s="50">
        <v>2025</v>
      </c>
      <c r="C88" s="50">
        <v>3</v>
      </c>
      <c r="D88" s="51">
        <v>3.7666884510292244E-2</v>
      </c>
      <c r="E88" s="51">
        <v>3.4440995830695494E-2</v>
      </c>
      <c r="F88" s="51">
        <v>3.4414297393950681E-2</v>
      </c>
      <c r="G88" s="51">
        <v>3.607887939059317E-2</v>
      </c>
      <c r="H88" s="51">
        <v>3.5835035979870797E-2</v>
      </c>
      <c r="I88" s="51">
        <v>3.0368570752347702E-2</v>
      </c>
      <c r="J88" s="51">
        <v>2.8094647780404661E-2</v>
      </c>
      <c r="K88" s="51">
        <v>2.5362375356885351E-2</v>
      </c>
      <c r="L88" s="51">
        <v>59.385983360153723</v>
      </c>
      <c r="M88" s="51">
        <v>0</v>
      </c>
      <c r="N88" s="51">
        <v>0</v>
      </c>
    </row>
    <row r="89" spans="1:14" x14ac:dyDescent="0.3">
      <c r="A89" s="49" t="s">
        <v>149</v>
      </c>
      <c r="B89" s="50">
        <v>2025</v>
      </c>
      <c r="C89" s="50">
        <v>4</v>
      </c>
      <c r="D89" s="51">
        <v>3.7236798323049547E-2</v>
      </c>
      <c r="E89" s="51">
        <v>3.4291618808302192E-2</v>
      </c>
      <c r="F89" s="51">
        <v>3.3038830300810507E-2</v>
      </c>
      <c r="G89" s="51">
        <v>3.6337817205011363E-2</v>
      </c>
      <c r="H89" s="51">
        <v>3.5948042766606743E-2</v>
      </c>
      <c r="I89" s="51">
        <v>3.0229196785396983E-2</v>
      </c>
      <c r="J89" s="51">
        <v>2.8145579823304758E-2</v>
      </c>
      <c r="K89" s="51">
        <v>2.5673941782051068E-2</v>
      </c>
      <c r="L89" s="51">
        <v>60.024390525025005</v>
      </c>
      <c r="M89" s="51">
        <v>0</v>
      </c>
      <c r="N89" s="51">
        <v>0</v>
      </c>
    </row>
    <row r="90" spans="1:14" x14ac:dyDescent="0.3">
      <c r="A90" s="49" t="s">
        <v>150</v>
      </c>
      <c r="B90" s="50">
        <v>2025</v>
      </c>
      <c r="C90" s="50">
        <v>5</v>
      </c>
      <c r="D90" s="51">
        <v>3.7713080220592499E-2</v>
      </c>
      <c r="E90" s="51">
        <v>3.4516584021911219E-2</v>
      </c>
      <c r="F90" s="51">
        <v>3.2687216071289993E-2</v>
      </c>
      <c r="G90" s="51">
        <v>3.6111825320451978E-2</v>
      </c>
      <c r="H90" s="51">
        <v>3.5803083205830179E-2</v>
      </c>
      <c r="I90" s="51">
        <v>2.9215628652537004E-2</v>
      </c>
      <c r="J90" s="51">
        <v>2.7836662875820872E-2</v>
      </c>
      <c r="K90" s="51">
        <v>2.5553976080520728E-2</v>
      </c>
      <c r="L90" s="51">
        <v>59.296442144976936</v>
      </c>
      <c r="M90" s="51">
        <v>0</v>
      </c>
      <c r="N90" s="51">
        <v>0</v>
      </c>
    </row>
    <row r="91" spans="1:14" x14ac:dyDescent="0.3">
      <c r="A91" s="49" t="s">
        <v>151</v>
      </c>
      <c r="B91" s="50">
        <v>2025</v>
      </c>
      <c r="C91" s="50">
        <v>6</v>
      </c>
      <c r="D91" s="51">
        <v>3.7583793740197699E-2</v>
      </c>
      <c r="E91" s="51">
        <v>3.4273434736887716E-2</v>
      </c>
      <c r="F91" s="51">
        <v>3.2414393047806321E-2</v>
      </c>
      <c r="G91" s="51">
        <v>3.643113709026051E-2</v>
      </c>
      <c r="H91" s="51">
        <v>3.6010563942734254E-2</v>
      </c>
      <c r="I91" s="51">
        <v>2.9583113057366765E-2</v>
      </c>
      <c r="J91" s="51">
        <v>2.8218919232786296E-2</v>
      </c>
      <c r="K91" s="51">
        <v>2.5768049421560493E-2</v>
      </c>
      <c r="L91" s="51">
        <v>59.50112258343848</v>
      </c>
      <c r="M91" s="51">
        <v>0</v>
      </c>
      <c r="N91" s="51">
        <v>0</v>
      </c>
    </row>
    <row r="92" spans="1:14" x14ac:dyDescent="0.3">
      <c r="A92" s="49" t="s">
        <v>152</v>
      </c>
      <c r="B92" s="50">
        <v>2025</v>
      </c>
      <c r="C92" s="50">
        <v>7</v>
      </c>
      <c r="D92" s="51">
        <v>3.8068464578479906E-2</v>
      </c>
      <c r="E92" s="51">
        <v>3.4693472679655071E-2</v>
      </c>
      <c r="F92" s="51">
        <v>3.2421669656839312E-2</v>
      </c>
      <c r="G92" s="51">
        <v>3.6545202246065396E-2</v>
      </c>
      <c r="H92" s="51">
        <v>3.5953707092693792E-2</v>
      </c>
      <c r="I92" s="51">
        <v>2.9785447491220769E-2</v>
      </c>
      <c r="J92" s="51">
        <v>2.8466609701707047E-2</v>
      </c>
      <c r="K92" s="51">
        <v>2.566614156344901E-2</v>
      </c>
      <c r="L92" s="51">
        <v>59.413730595304294</v>
      </c>
      <c r="M92" s="51">
        <v>0</v>
      </c>
      <c r="N92" s="51">
        <v>0</v>
      </c>
    </row>
    <row r="93" spans="1:14" x14ac:dyDescent="0.3">
      <c r="A93" s="49" t="s">
        <v>153</v>
      </c>
      <c r="B93" s="50">
        <v>2025</v>
      </c>
      <c r="C93" s="50">
        <v>8</v>
      </c>
      <c r="D93" s="51">
        <v>3.8189389312025805E-2</v>
      </c>
      <c r="E93" s="51">
        <v>3.4810632835756458E-2</v>
      </c>
      <c r="F93" s="51">
        <v>3.2279922971231154E-2</v>
      </c>
      <c r="G93" s="51">
        <v>3.6733046993991075E-2</v>
      </c>
      <c r="H93" s="51">
        <v>3.5831097016497657E-2</v>
      </c>
      <c r="I93" s="51">
        <v>2.9871996623327204E-2</v>
      </c>
      <c r="J93" s="51">
        <v>2.8399703304022014E-2</v>
      </c>
      <c r="K93" s="51">
        <v>2.5538569519615782E-2</v>
      </c>
      <c r="L93" s="51">
        <v>59.842024813802311</v>
      </c>
      <c r="M93" s="51">
        <v>0</v>
      </c>
      <c r="N93" s="51">
        <v>0</v>
      </c>
    </row>
    <row r="94" spans="1:14" x14ac:dyDescent="0.3">
      <c r="A94" s="49" t="s">
        <v>154</v>
      </c>
      <c r="B94" s="50">
        <v>2025</v>
      </c>
      <c r="C94" s="50">
        <v>9</v>
      </c>
      <c r="D94" s="51">
        <v>3.8272669133708179E-2</v>
      </c>
      <c r="E94" s="51">
        <v>3.489716262960308E-2</v>
      </c>
      <c r="F94" s="51">
        <v>3.2335531173584509E-2</v>
      </c>
      <c r="G94" s="51">
        <v>3.6630815097628944E-2</v>
      </c>
      <c r="H94" s="51">
        <v>3.566437893351778E-2</v>
      </c>
      <c r="I94" s="51">
        <v>2.9969017932874494E-2</v>
      </c>
      <c r="J94" s="51">
        <v>2.8445823146004901E-2</v>
      </c>
      <c r="K94" s="51">
        <v>2.5269073199905592E-2</v>
      </c>
      <c r="L94" s="51">
        <v>60.107047309591316</v>
      </c>
      <c r="M94" s="51">
        <v>0</v>
      </c>
      <c r="N94" s="51">
        <v>0</v>
      </c>
    </row>
    <row r="95" spans="1:14" x14ac:dyDescent="0.3">
      <c r="A95" s="49" t="s">
        <v>155</v>
      </c>
      <c r="B95" s="50">
        <v>2025</v>
      </c>
      <c r="C95" s="50">
        <v>10</v>
      </c>
      <c r="D95" s="51">
        <v>3.830915565955418E-2</v>
      </c>
      <c r="E95" s="51">
        <v>3.4861513295559608E-2</v>
      </c>
      <c r="F95" s="51">
        <v>3.1563843141548545E-2</v>
      </c>
      <c r="G95" s="51">
        <v>3.6670591522684558E-2</v>
      </c>
      <c r="H95" s="51">
        <v>3.5594813680567841E-2</v>
      </c>
      <c r="I95" s="51">
        <v>2.9801478956711636E-2</v>
      </c>
      <c r="J95" s="51">
        <v>2.8445834837343E-2</v>
      </c>
      <c r="K95" s="51">
        <v>2.5318686046209807E-2</v>
      </c>
      <c r="L95" s="51">
        <v>60.333391334207001</v>
      </c>
      <c r="M95" s="51">
        <v>0</v>
      </c>
      <c r="N95" s="51">
        <v>0</v>
      </c>
    </row>
    <row r="96" spans="1:14" x14ac:dyDescent="0.3">
      <c r="A96" s="49" t="s">
        <v>156</v>
      </c>
      <c r="B96" s="50">
        <v>2025</v>
      </c>
      <c r="C96" s="50">
        <v>11</v>
      </c>
      <c r="D96" s="51">
        <v>3.8171195536063678E-2</v>
      </c>
      <c r="E96" s="51">
        <v>3.4783585437678267E-2</v>
      </c>
      <c r="F96" s="51">
        <v>3.0721131007013968E-2</v>
      </c>
      <c r="G96" s="51">
        <v>3.676384825420867E-2</v>
      </c>
      <c r="H96" s="51">
        <v>3.5602020478821626E-2</v>
      </c>
      <c r="I96" s="51">
        <v>2.9877062028342442E-2</v>
      </c>
      <c r="J96" s="51">
        <v>2.8442754628480737E-2</v>
      </c>
      <c r="K96" s="51">
        <v>2.522838455889384E-2</v>
      </c>
      <c r="L96" s="51">
        <v>60.472887895531265</v>
      </c>
      <c r="M96" s="51">
        <v>0</v>
      </c>
      <c r="N96" s="51">
        <v>0</v>
      </c>
    </row>
    <row r="97" spans="1:14" x14ac:dyDescent="0.3">
      <c r="A97" s="49" t="s">
        <v>157</v>
      </c>
      <c r="B97" s="50">
        <v>2025</v>
      </c>
      <c r="C97" s="50">
        <v>12</v>
      </c>
      <c r="D97" s="51">
        <v>3.8028765237094038E-2</v>
      </c>
      <c r="E97" s="51">
        <v>3.4724213073414577E-2</v>
      </c>
      <c r="F97" s="51">
        <v>3.0482574368946618E-2</v>
      </c>
      <c r="G97" s="51">
        <v>3.6794589327163278E-2</v>
      </c>
      <c r="H97" s="51">
        <v>3.5686846064431392E-2</v>
      </c>
      <c r="I97" s="51">
        <v>2.996215017343927E-2</v>
      </c>
      <c r="J97" s="51">
        <v>2.8458668075780135E-2</v>
      </c>
      <c r="K97" s="51">
        <v>2.5046661519417816E-2</v>
      </c>
      <c r="L97" s="51">
        <v>61.164556506219554</v>
      </c>
      <c r="M97" s="51">
        <v>0</v>
      </c>
      <c r="N97" s="51">
        <v>0</v>
      </c>
    </row>
    <row r="98" spans="1:14" x14ac:dyDescent="0.3">
      <c r="A98" s="49" t="s">
        <v>158</v>
      </c>
      <c r="B98" s="50">
        <v>2025</v>
      </c>
      <c r="C98" s="50">
        <v>13</v>
      </c>
      <c r="D98" s="51">
        <v>3.8010207724738773E-2</v>
      </c>
      <c r="E98" s="51">
        <v>3.4808024582728019E-2</v>
      </c>
      <c r="F98" s="51">
        <v>3.0446378488386175E-2</v>
      </c>
      <c r="G98" s="51">
        <v>3.6975880051768141E-2</v>
      </c>
      <c r="H98" s="51">
        <v>3.5749014218169374E-2</v>
      </c>
      <c r="I98" s="51">
        <v>3.0003049628774855E-2</v>
      </c>
      <c r="J98" s="51">
        <v>2.8531225836443887E-2</v>
      </c>
      <c r="K98" s="51">
        <v>2.4791155826666231E-2</v>
      </c>
      <c r="L98" s="51">
        <v>61.148946844430846</v>
      </c>
      <c r="M98" s="51">
        <v>0</v>
      </c>
      <c r="N98" s="51">
        <v>0</v>
      </c>
    </row>
    <row r="99" spans="1:14" x14ac:dyDescent="0.3">
      <c r="A99" s="49" t="s">
        <v>159</v>
      </c>
      <c r="B99" s="50">
        <v>2025</v>
      </c>
      <c r="C99" s="50">
        <v>14</v>
      </c>
      <c r="D99" s="51">
        <v>3.8119151231163155E-2</v>
      </c>
      <c r="E99" s="51">
        <v>3.4917805486739416E-2</v>
      </c>
      <c r="F99" s="51">
        <v>3.0509123324800724E-2</v>
      </c>
      <c r="G99" s="51">
        <v>3.7203142532887354E-2</v>
      </c>
      <c r="H99" s="51">
        <v>3.5852713222355302E-2</v>
      </c>
      <c r="I99" s="51">
        <v>3.0036604089299521E-2</v>
      </c>
      <c r="J99" s="51">
        <v>2.8507420291724754E-2</v>
      </c>
      <c r="K99" s="51">
        <v>2.4784272328963457E-2</v>
      </c>
      <c r="L99" s="51">
        <v>61.312970315796008</v>
      </c>
      <c r="M99" s="51">
        <v>0</v>
      </c>
      <c r="N99" s="51">
        <v>0</v>
      </c>
    </row>
    <row r="100" spans="1:14" x14ac:dyDescent="0.3">
      <c r="A100" s="49" t="s">
        <v>160</v>
      </c>
      <c r="B100" s="50">
        <v>2025</v>
      </c>
      <c r="C100" s="50">
        <v>15</v>
      </c>
      <c r="D100" s="51">
        <v>3.8435739916300719E-2</v>
      </c>
      <c r="E100" s="51">
        <v>3.5255502566943764E-2</v>
      </c>
      <c r="F100" s="51">
        <v>3.0789925880666768E-2</v>
      </c>
      <c r="G100" s="51">
        <v>3.756274779581107E-2</v>
      </c>
      <c r="H100" s="51">
        <v>3.6333334460649472E-2</v>
      </c>
      <c r="I100" s="51">
        <v>3.0069521399771353E-2</v>
      </c>
      <c r="J100" s="51">
        <v>2.8571356116386226E-2</v>
      </c>
      <c r="K100" s="51">
        <v>2.4639073114692232E-2</v>
      </c>
      <c r="L100" s="51">
        <v>61.40863310136254</v>
      </c>
      <c r="M100" s="51">
        <v>0</v>
      </c>
      <c r="N100" s="51">
        <v>0</v>
      </c>
    </row>
    <row r="101" spans="1:14" x14ac:dyDescent="0.3">
      <c r="A101" s="49" t="s">
        <v>161</v>
      </c>
      <c r="B101" s="50">
        <v>2025</v>
      </c>
      <c r="C101" s="50">
        <v>16</v>
      </c>
      <c r="D101" s="51">
        <v>3.8634001219497137E-2</v>
      </c>
      <c r="E101" s="51">
        <v>3.5481910563023911E-2</v>
      </c>
      <c r="F101" s="51">
        <v>3.0963824474019637E-2</v>
      </c>
      <c r="G101" s="51">
        <v>3.7951096204263915E-2</v>
      </c>
      <c r="H101" s="51">
        <v>3.6940387656086128E-2</v>
      </c>
      <c r="I101" s="51">
        <v>3.0092762930318581E-2</v>
      </c>
      <c r="J101" s="51">
        <v>2.8473610944107823E-2</v>
      </c>
      <c r="K101" s="51">
        <v>2.4356319639647749E-2</v>
      </c>
      <c r="L101" s="51">
        <v>61.569502773963826</v>
      </c>
      <c r="M101" s="51">
        <v>0</v>
      </c>
      <c r="N101" s="51">
        <v>0</v>
      </c>
    </row>
    <row r="102" spans="1:14" x14ac:dyDescent="0.3">
      <c r="A102" s="49" t="s">
        <v>162</v>
      </c>
      <c r="B102" s="50">
        <v>2025</v>
      </c>
      <c r="C102" s="50">
        <v>17</v>
      </c>
      <c r="D102" s="51">
        <v>3.8596275689288501E-2</v>
      </c>
      <c r="E102" s="51">
        <v>3.5534156107478426E-2</v>
      </c>
      <c r="F102" s="51">
        <v>3.1120641589039693E-2</v>
      </c>
      <c r="G102" s="51">
        <v>3.7726975793770962E-2</v>
      </c>
      <c r="H102" s="51">
        <v>3.6758917652589089E-2</v>
      </c>
      <c r="I102" s="51">
        <v>3.0071125092477065E-2</v>
      </c>
      <c r="J102" s="51">
        <v>2.8520298927122028E-2</v>
      </c>
      <c r="K102" s="51">
        <v>2.449066624565871E-2</v>
      </c>
      <c r="L102" s="51">
        <v>65.212522168119648</v>
      </c>
      <c r="M102" s="51">
        <v>0</v>
      </c>
      <c r="N102" s="51">
        <v>0</v>
      </c>
    </row>
    <row r="103" spans="1:14" x14ac:dyDescent="0.3">
      <c r="A103" s="49" t="s">
        <v>163</v>
      </c>
      <c r="B103" s="50">
        <v>2025</v>
      </c>
      <c r="C103" s="50">
        <v>18</v>
      </c>
      <c r="D103" s="51">
        <v>3.8562886650354081E-2</v>
      </c>
      <c r="E103" s="51">
        <v>3.5580396107507441E-2</v>
      </c>
      <c r="F103" s="51">
        <v>3.1259432819541445E-2</v>
      </c>
      <c r="G103" s="51">
        <v>3.7528617677382324E-2</v>
      </c>
      <c r="H103" s="51">
        <v>3.6598307344962319E-2</v>
      </c>
      <c r="I103" s="51">
        <v>3.0051974490586199E-2</v>
      </c>
      <c r="J103" s="51">
        <v>2.8561620198791628E-2</v>
      </c>
      <c r="K103" s="51">
        <v>2.4609569917363239E-2</v>
      </c>
      <c r="L103" s="51">
        <v>68.436782124642889</v>
      </c>
      <c r="M103" s="51">
        <v>0</v>
      </c>
      <c r="N103" s="51">
        <v>0</v>
      </c>
    </row>
    <row r="104" spans="1:14" x14ac:dyDescent="0.3">
      <c r="A104" s="49" t="s">
        <v>164</v>
      </c>
      <c r="B104" s="50">
        <v>2025</v>
      </c>
      <c r="C104" s="50">
        <v>19</v>
      </c>
      <c r="D104" s="51">
        <v>3.8533148663708688E-2</v>
      </c>
      <c r="E104" s="51">
        <v>3.5621579817707867E-2</v>
      </c>
      <c r="F104" s="51">
        <v>3.1383047391595052E-2</v>
      </c>
      <c r="G104" s="51">
        <v>3.7351949788625265E-2</v>
      </c>
      <c r="H104" s="51">
        <v>3.645525958630419E-2</v>
      </c>
      <c r="I104" s="51">
        <v>3.0034917984575346E-2</v>
      </c>
      <c r="J104" s="51">
        <v>2.8598423037815981E-2</v>
      </c>
      <c r="K104" s="51">
        <v>2.4715471611873908E-2</v>
      </c>
      <c r="L104" s="51">
        <v>71.308473032449527</v>
      </c>
      <c r="M104" s="51">
        <v>0</v>
      </c>
      <c r="N104" s="51">
        <v>0</v>
      </c>
    </row>
    <row r="105" spans="1:14" x14ac:dyDescent="0.3">
      <c r="A105" s="49" t="s">
        <v>165</v>
      </c>
      <c r="B105" s="50">
        <v>2025</v>
      </c>
      <c r="C105" s="50">
        <v>20</v>
      </c>
      <c r="D105" s="51">
        <v>3.8506513343310539E-2</v>
      </c>
      <c r="E105" s="51">
        <v>3.5658466690025523E-2</v>
      </c>
      <c r="F105" s="51">
        <v>3.1493764830935828E-2</v>
      </c>
      <c r="G105" s="51">
        <v>3.7193714267262611E-2</v>
      </c>
      <c r="H105" s="51">
        <v>3.6327136491438011E-2</v>
      </c>
      <c r="I105" s="51">
        <v>3.0019641042397328E-2</v>
      </c>
      <c r="J105" s="51">
        <v>2.8631386110288381E-2</v>
      </c>
      <c r="K105" s="51">
        <v>2.4810324219000084E-2</v>
      </c>
      <c r="L105" s="51">
        <v>73.880550568362239</v>
      </c>
      <c r="M105" s="51">
        <v>0</v>
      </c>
      <c r="N105" s="51">
        <v>0</v>
      </c>
    </row>
    <row r="106" spans="1:14" x14ac:dyDescent="0.3">
      <c r="A106" s="49" t="s">
        <v>166</v>
      </c>
      <c r="B106" s="50">
        <v>2025</v>
      </c>
      <c r="C106" s="50">
        <v>21</v>
      </c>
      <c r="D106" s="51">
        <v>3.8482536725124972E-2</v>
      </c>
      <c r="E106" s="51">
        <v>3.5691671563869709E-2</v>
      </c>
      <c r="F106" s="51">
        <v>3.1593430602921101E-2</v>
      </c>
      <c r="G106" s="51">
        <v>3.7051273604924308E-2</v>
      </c>
      <c r="H106" s="51">
        <v>3.6211802473283226E-2</v>
      </c>
      <c r="I106" s="51">
        <v>3.0005889024243625E-2</v>
      </c>
      <c r="J106" s="51">
        <v>2.8661058852762634E-2</v>
      </c>
      <c r="K106" s="51">
        <v>2.4895708765195642E-2</v>
      </c>
      <c r="L106" s="51">
        <v>76.195886749808082</v>
      </c>
      <c r="M106" s="51">
        <v>0</v>
      </c>
      <c r="N106" s="51">
        <v>0</v>
      </c>
    </row>
    <row r="107" spans="1:14" x14ac:dyDescent="0.3">
      <c r="A107" s="49" t="s">
        <v>167</v>
      </c>
      <c r="B107" s="50">
        <v>2025</v>
      </c>
      <c r="C107" s="50">
        <v>22</v>
      </c>
      <c r="D107" s="51">
        <v>3.8460855535561639E-2</v>
      </c>
      <c r="E107" s="51">
        <v>3.572169753161341E-2</v>
      </c>
      <c r="F107" s="51">
        <v>3.1683554759658547E-2</v>
      </c>
      <c r="G107" s="51">
        <v>3.6922469660273592E-2</v>
      </c>
      <c r="H107" s="51">
        <v>3.6107510087619719E-2</v>
      </c>
      <c r="I107" s="51">
        <v>2.9993453571079992E-2</v>
      </c>
      <c r="J107" s="51">
        <v>2.8687890841722449E-2</v>
      </c>
      <c r="K107" s="51">
        <v>2.4972918925424175E-2</v>
      </c>
      <c r="L107" s="51">
        <v>78.289561606882501</v>
      </c>
      <c r="M107" s="51">
        <v>0</v>
      </c>
      <c r="N107" s="51">
        <v>0</v>
      </c>
    </row>
    <row r="108" spans="1:14" x14ac:dyDescent="0.3">
      <c r="A108" s="49" t="s">
        <v>168</v>
      </c>
      <c r="B108" s="50">
        <v>2025</v>
      </c>
      <c r="C108" s="50">
        <v>23</v>
      </c>
      <c r="D108" s="51">
        <v>3.8441169650778755E-2</v>
      </c>
      <c r="E108" s="51">
        <v>3.5748960230450599E-2</v>
      </c>
      <c r="F108" s="51">
        <v>3.1765384852998471E-2</v>
      </c>
      <c r="G108" s="51">
        <v>3.6805519452972064E-2</v>
      </c>
      <c r="H108" s="51">
        <v>3.6012815657597445E-2</v>
      </c>
      <c r="I108" s="51">
        <v>2.9982162544013084E-2</v>
      </c>
      <c r="J108" s="51">
        <v>2.8712253501419493E-2</v>
      </c>
      <c r="K108" s="51">
        <v>2.504302348836282E-2</v>
      </c>
      <c r="L108" s="51">
        <v>80.190557024537299</v>
      </c>
      <c r="M108" s="51">
        <v>0</v>
      </c>
      <c r="N108" s="51">
        <v>0</v>
      </c>
    </row>
    <row r="109" spans="1:14" x14ac:dyDescent="0.3">
      <c r="A109" s="49" t="s">
        <v>169</v>
      </c>
      <c r="B109" s="50">
        <v>2025</v>
      </c>
      <c r="C109" s="50">
        <v>24</v>
      </c>
      <c r="D109" s="51">
        <v>3.8423228941183642E-2</v>
      </c>
      <c r="E109" s="51">
        <v>3.5773806061258372E-2</v>
      </c>
      <c r="F109" s="51">
        <v>3.1839960619185433E-2</v>
      </c>
      <c r="G109" s="51">
        <v>3.6698937009285927E-2</v>
      </c>
      <c r="H109" s="51">
        <v>3.592651599222603E-2</v>
      </c>
      <c r="I109" s="51">
        <v>2.997187247882821E-2</v>
      </c>
      <c r="J109" s="51">
        <v>2.8734456384724438E-2</v>
      </c>
      <c r="K109" s="51">
        <v>2.5106913205225699E-2</v>
      </c>
      <c r="L109" s="51">
        <v>81.923027122066941</v>
      </c>
      <c r="M109" s="51">
        <v>0</v>
      </c>
      <c r="N109" s="51">
        <v>0</v>
      </c>
    </row>
    <row r="110" spans="1:14" x14ac:dyDescent="0.3">
      <c r="A110" s="49" t="s">
        <v>170</v>
      </c>
      <c r="B110" s="50">
        <v>2025</v>
      </c>
      <c r="C110" s="50">
        <v>25</v>
      </c>
      <c r="D110" s="51">
        <v>3.8406823273273299E-2</v>
      </c>
      <c r="E110" s="51">
        <v>3.5796526034904186E-2</v>
      </c>
      <c r="F110" s="51">
        <v>3.1908155539109612E-2</v>
      </c>
      <c r="G110" s="51">
        <v>3.6601473964866377E-2</v>
      </c>
      <c r="H110" s="51">
        <v>3.5847600292523596E-2</v>
      </c>
      <c r="I110" s="51">
        <v>2.9962462851449545E-2</v>
      </c>
      <c r="J110" s="51">
        <v>2.8754759546548745E-2</v>
      </c>
      <c r="K110" s="51">
        <v>2.5165336394798024E-2</v>
      </c>
      <c r="L110" s="51">
        <v>83.507263739574753</v>
      </c>
      <c r="M110" s="51">
        <v>0</v>
      </c>
      <c r="N110" s="51">
        <v>0</v>
      </c>
    </row>
    <row r="111" spans="1:14" x14ac:dyDescent="0.3">
      <c r="A111" s="49" t="s">
        <v>171</v>
      </c>
      <c r="B111" s="50">
        <v>2026</v>
      </c>
      <c r="C111" s="50">
        <v>1</v>
      </c>
      <c r="D111" s="51">
        <v>3.8425170938329326E-2</v>
      </c>
      <c r="E111" s="51">
        <v>3.4741502812358938E-2</v>
      </c>
      <c r="F111" s="51">
        <v>3.2692079364475865E-2</v>
      </c>
      <c r="G111" s="51">
        <v>3.5080805140943951E-2</v>
      </c>
      <c r="H111" s="51">
        <v>3.4746110728452698E-2</v>
      </c>
      <c r="I111" s="51">
        <v>2.9992842719408674E-2</v>
      </c>
      <c r="J111" s="51">
        <v>2.8374752252513097E-2</v>
      </c>
      <c r="K111" s="51">
        <v>2.6728168073616124E-2</v>
      </c>
      <c r="L111" s="51">
        <v>60.99783269188034</v>
      </c>
      <c r="M111" s="51">
        <v>0</v>
      </c>
      <c r="N111" s="51">
        <v>0</v>
      </c>
    </row>
    <row r="112" spans="1:14" x14ac:dyDescent="0.3">
      <c r="A112" s="49" t="s">
        <v>172</v>
      </c>
      <c r="B112" s="50">
        <v>2026</v>
      </c>
      <c r="C112" s="50">
        <v>2</v>
      </c>
      <c r="D112" s="51">
        <v>3.8133405959641868E-2</v>
      </c>
      <c r="E112" s="51">
        <v>3.4367109107426616E-2</v>
      </c>
      <c r="F112" s="51">
        <v>3.3327471110420136E-2</v>
      </c>
      <c r="G112" s="51">
        <v>3.5097065468256403E-2</v>
      </c>
      <c r="H112" s="51">
        <v>3.4736565325081729E-2</v>
      </c>
      <c r="I112" s="51">
        <v>2.90796101901819E-2</v>
      </c>
      <c r="J112" s="51">
        <v>2.6888008270951134E-2</v>
      </c>
      <c r="K112" s="51">
        <v>2.4309218630108091E-2</v>
      </c>
      <c r="L112" s="51">
        <v>60.7648256483117</v>
      </c>
      <c r="M112" s="51">
        <v>0</v>
      </c>
      <c r="N112" s="51">
        <v>0</v>
      </c>
    </row>
    <row r="113" spans="1:14" x14ac:dyDescent="0.3">
      <c r="A113" s="49" t="s">
        <v>173</v>
      </c>
      <c r="B113" s="50">
        <v>2026</v>
      </c>
      <c r="C113" s="50">
        <v>3</v>
      </c>
      <c r="D113" s="51">
        <v>3.7398889378281987E-2</v>
      </c>
      <c r="E113" s="51">
        <v>3.4187573797088498E-2</v>
      </c>
      <c r="F113" s="51">
        <v>3.1804519671839324E-2</v>
      </c>
      <c r="G113" s="51">
        <v>3.5763833801643864E-2</v>
      </c>
      <c r="H113" s="51">
        <v>3.5242187411966323E-2</v>
      </c>
      <c r="I113" s="51">
        <v>2.9302929651026457E-2</v>
      </c>
      <c r="J113" s="51">
        <v>2.7343838805316607E-2</v>
      </c>
      <c r="K113" s="51">
        <v>2.5070434780432339E-2</v>
      </c>
      <c r="L113" s="51">
        <v>61.191571789652642</v>
      </c>
      <c r="M113" s="51">
        <v>0</v>
      </c>
      <c r="N113" s="51">
        <v>0</v>
      </c>
    </row>
    <row r="114" spans="1:14" x14ac:dyDescent="0.3">
      <c r="A114" s="49" t="s">
        <v>174</v>
      </c>
      <c r="B114" s="50">
        <v>2026</v>
      </c>
      <c r="C114" s="50">
        <v>4</v>
      </c>
      <c r="D114" s="51">
        <v>3.7968211367435549E-2</v>
      </c>
      <c r="E114" s="51">
        <v>3.4499016252010878E-2</v>
      </c>
      <c r="F114" s="51">
        <v>3.1646707088287984E-2</v>
      </c>
      <c r="G114" s="51">
        <v>3.561075078025279E-2</v>
      </c>
      <c r="H114" s="51">
        <v>3.5223514844700612E-2</v>
      </c>
      <c r="I114" s="51">
        <v>2.8228260276757414E-2</v>
      </c>
      <c r="J114" s="51">
        <v>2.7138620342653273E-2</v>
      </c>
      <c r="K114" s="51">
        <v>2.5059539613534351E-2</v>
      </c>
      <c r="L114" s="51">
        <v>59.988221308405791</v>
      </c>
      <c r="M114" s="51">
        <v>0</v>
      </c>
      <c r="N114" s="51">
        <v>0</v>
      </c>
    </row>
    <row r="115" spans="1:14" x14ac:dyDescent="0.3">
      <c r="A115" s="49" t="s">
        <v>175</v>
      </c>
      <c r="B115" s="50">
        <v>2026</v>
      </c>
      <c r="C115" s="50">
        <v>5</v>
      </c>
      <c r="D115" s="51">
        <v>3.7762779510932196E-2</v>
      </c>
      <c r="E115" s="51">
        <v>3.4204492531591864E-2</v>
      </c>
      <c r="F115" s="51">
        <v>3.1504706786639962E-2</v>
      </c>
      <c r="G115" s="51">
        <v>3.6094300577219587E-2</v>
      </c>
      <c r="H115" s="51">
        <v>3.5584605414228102E-2</v>
      </c>
      <c r="I115" s="51">
        <v>2.8860586615872274E-2</v>
      </c>
      <c r="J115" s="51">
        <v>2.7735619419692301E-2</v>
      </c>
      <c r="K115" s="51">
        <v>2.5412986008953087E-2</v>
      </c>
      <c r="L115" s="51">
        <v>60.111157332828952</v>
      </c>
      <c r="M115" s="51">
        <v>0</v>
      </c>
      <c r="N115" s="51">
        <v>0</v>
      </c>
    </row>
    <row r="116" spans="1:14" x14ac:dyDescent="0.3">
      <c r="A116" s="49" t="s">
        <v>176</v>
      </c>
      <c r="B116" s="50">
        <v>2026</v>
      </c>
      <c r="C116" s="50">
        <v>6</v>
      </c>
      <c r="D116" s="51">
        <v>3.8312922845097457E-2</v>
      </c>
      <c r="E116" s="51">
        <v>3.4715051569480536E-2</v>
      </c>
      <c r="F116" s="51">
        <v>3.1650517526874679E-2</v>
      </c>
      <c r="G116" s="51">
        <v>3.6280907132695883E-2</v>
      </c>
      <c r="H116" s="51">
        <v>3.558112076145039E-2</v>
      </c>
      <c r="I116" s="51">
        <v>2.9210448212203147E-2</v>
      </c>
      <c r="J116" s="51">
        <v>2.8103422993001254E-2</v>
      </c>
      <c r="K116" s="51">
        <v>2.5345168049543398E-2</v>
      </c>
      <c r="L116" s="51">
        <v>59.915124283360264</v>
      </c>
      <c r="M116" s="51">
        <v>0</v>
      </c>
      <c r="N116" s="51">
        <v>0</v>
      </c>
    </row>
    <row r="117" spans="1:14" x14ac:dyDescent="0.3">
      <c r="A117" s="49" t="s">
        <v>177</v>
      </c>
      <c r="B117" s="50">
        <v>2026</v>
      </c>
      <c r="C117" s="50">
        <v>7</v>
      </c>
      <c r="D117" s="51">
        <v>3.8423044035289122E-2</v>
      </c>
      <c r="E117" s="51">
        <v>3.4848999638867409E-2</v>
      </c>
      <c r="F117" s="51">
        <v>3.1582789752967723E-2</v>
      </c>
      <c r="G117" s="51">
        <v>3.6533510922964758E-2</v>
      </c>
      <c r="H117" s="51">
        <v>3.5485255678877031E-2</v>
      </c>
      <c r="I117" s="51">
        <v>2.9384217697271606E-2</v>
      </c>
      <c r="J117" s="51">
        <v>2.8071352274642105E-2</v>
      </c>
      <c r="K117" s="51">
        <v>2.5236979609050567E-2</v>
      </c>
      <c r="L117" s="51">
        <v>60.351295175117187</v>
      </c>
      <c r="M117" s="51">
        <v>0</v>
      </c>
      <c r="N117" s="51">
        <v>0</v>
      </c>
    </row>
    <row r="118" spans="1:14" x14ac:dyDescent="0.3">
      <c r="A118" s="49" t="s">
        <v>178</v>
      </c>
      <c r="B118" s="50">
        <v>2026</v>
      </c>
      <c r="C118" s="50">
        <v>8</v>
      </c>
      <c r="D118" s="51">
        <v>3.8493335187775972E-2</v>
      </c>
      <c r="E118" s="51">
        <v>3.494421764943733E-2</v>
      </c>
      <c r="F118" s="51">
        <v>3.1722315677886512E-2</v>
      </c>
      <c r="G118" s="51">
        <v>3.6437749961873538E-2</v>
      </c>
      <c r="H118" s="51">
        <v>3.5331308731073263E-2</v>
      </c>
      <c r="I118" s="51">
        <v>2.9548586960951178E-2</v>
      </c>
      <c r="J118" s="51">
        <v>2.8159957422137949E-2</v>
      </c>
      <c r="K118" s="51">
        <v>2.4960186484390058E-2</v>
      </c>
      <c r="L118" s="51">
        <v>60.600410879410184</v>
      </c>
      <c r="M118" s="51">
        <v>0</v>
      </c>
      <c r="N118" s="51">
        <v>0</v>
      </c>
    </row>
    <row r="119" spans="1:14" x14ac:dyDescent="0.3">
      <c r="A119" s="49" t="s">
        <v>179</v>
      </c>
      <c r="B119" s="50">
        <v>2026</v>
      </c>
      <c r="C119" s="50">
        <v>9</v>
      </c>
      <c r="D119" s="51">
        <v>3.851387749984049E-2</v>
      </c>
      <c r="E119" s="51">
        <v>3.4899327360125076E-2</v>
      </c>
      <c r="F119" s="51">
        <v>3.0904785580350133E-2</v>
      </c>
      <c r="G119" s="51">
        <v>3.6501119339836817E-2</v>
      </c>
      <c r="H119" s="51">
        <v>3.5283860239273726E-2</v>
      </c>
      <c r="I119" s="51">
        <v>2.9398242947250512E-2</v>
      </c>
      <c r="J119" s="51">
        <v>2.8186982993636981E-2</v>
      </c>
      <c r="K119" s="51">
        <v>2.5045659541023616E-2</v>
      </c>
      <c r="L119" s="51">
        <v>60.81057718907546</v>
      </c>
      <c r="M119" s="51">
        <v>0</v>
      </c>
      <c r="N119" s="51">
        <v>0</v>
      </c>
    </row>
    <row r="120" spans="1:14" x14ac:dyDescent="0.3">
      <c r="A120" s="49" t="s">
        <v>180</v>
      </c>
      <c r="B120" s="50">
        <v>2026</v>
      </c>
      <c r="C120" s="50">
        <v>10</v>
      </c>
      <c r="D120" s="51">
        <v>3.8341856667042505E-2</v>
      </c>
      <c r="E120" s="51">
        <v>3.4808642133909301E-2</v>
      </c>
      <c r="F120" s="51">
        <v>3.0013068197590462E-2</v>
      </c>
      <c r="G120" s="51">
        <v>3.661998928000277E-2</v>
      </c>
      <c r="H120" s="51">
        <v>3.531785517625792E-2</v>
      </c>
      <c r="I120" s="51">
        <v>2.9516730635173995E-2</v>
      </c>
      <c r="J120" s="51">
        <v>2.8205083037419244E-2</v>
      </c>
      <c r="K120" s="51">
        <v>2.4966965333506168E-2</v>
      </c>
      <c r="L120" s="51">
        <v>60.927527152703234</v>
      </c>
      <c r="M120" s="51">
        <v>0</v>
      </c>
      <c r="N120" s="51">
        <v>0</v>
      </c>
    </row>
    <row r="121" spans="1:14" x14ac:dyDescent="0.3">
      <c r="A121" s="49" t="s">
        <v>181</v>
      </c>
      <c r="B121" s="50">
        <v>2026</v>
      </c>
      <c r="C121" s="50">
        <v>11</v>
      </c>
      <c r="D121" s="51">
        <v>3.8170513727383247E-2</v>
      </c>
      <c r="E121" s="51">
        <v>3.4740634541353871E-2</v>
      </c>
      <c r="F121" s="51">
        <v>2.9799782725532523E-2</v>
      </c>
      <c r="G121" s="51">
        <v>3.666490642162705E-2</v>
      </c>
      <c r="H121" s="51">
        <v>3.5433434105145371E-2</v>
      </c>
      <c r="I121" s="51">
        <v>2.9638249736904133E-2</v>
      </c>
      <c r="J121" s="51">
        <v>2.8240436109575467E-2</v>
      </c>
      <c r="K121" s="51">
        <v>2.4783882768069036E-2</v>
      </c>
      <c r="L121" s="51">
        <v>61.664438006658415</v>
      </c>
      <c r="M121" s="51">
        <v>0</v>
      </c>
      <c r="N121" s="51">
        <v>0</v>
      </c>
    </row>
    <row r="122" spans="1:14" x14ac:dyDescent="0.3">
      <c r="A122" s="49" t="s">
        <v>182</v>
      </c>
      <c r="B122" s="50">
        <v>2026</v>
      </c>
      <c r="C122" s="50">
        <v>12</v>
      </c>
      <c r="D122" s="51">
        <v>3.8140545201763167E-2</v>
      </c>
      <c r="E122" s="51">
        <v>3.4832283464710706E-2</v>
      </c>
      <c r="F122" s="51">
        <v>2.9805171362617181E-2</v>
      </c>
      <c r="G122" s="51">
        <v>3.687414474595007E-2</v>
      </c>
      <c r="H122" s="51">
        <v>3.5519091527211132E-2</v>
      </c>
      <c r="I122" s="51">
        <v>2.9705063395852785E-2</v>
      </c>
      <c r="J122" s="51">
        <v>2.8335248868783646E-2</v>
      </c>
      <c r="K122" s="51">
        <v>2.4518640885459107E-2</v>
      </c>
      <c r="L122" s="51">
        <v>61.613896901551442</v>
      </c>
      <c r="M122" s="51">
        <v>0</v>
      </c>
      <c r="N122" s="51">
        <v>0</v>
      </c>
    </row>
    <row r="123" spans="1:14" x14ac:dyDescent="0.3">
      <c r="A123" s="49" t="s">
        <v>183</v>
      </c>
      <c r="B123" s="50">
        <v>2026</v>
      </c>
      <c r="C123" s="50">
        <v>13</v>
      </c>
      <c r="D123" s="51">
        <v>3.8252559735299889E-2</v>
      </c>
      <c r="E123" s="51">
        <v>3.495159921809754E-2</v>
      </c>
      <c r="F123" s="51">
        <v>2.9912764287696021E-2</v>
      </c>
      <c r="G123" s="51">
        <v>3.7130284879663016E-2</v>
      </c>
      <c r="H123" s="51">
        <v>3.5647003743990095E-2</v>
      </c>
      <c r="I123" s="51">
        <v>2.9759900128024364E-2</v>
      </c>
      <c r="J123" s="51">
        <v>2.8320846133474464E-2</v>
      </c>
      <c r="K123" s="51">
        <v>2.4527458113085192E-2</v>
      </c>
      <c r="L123" s="51">
        <v>61.766382465105508</v>
      </c>
      <c r="M123" s="51">
        <v>0</v>
      </c>
      <c r="N123" s="51">
        <v>0</v>
      </c>
    </row>
    <row r="124" spans="1:14" x14ac:dyDescent="0.3">
      <c r="A124" s="49" t="s">
        <v>184</v>
      </c>
      <c r="B124" s="50">
        <v>2026</v>
      </c>
      <c r="C124" s="50">
        <v>14</v>
      </c>
      <c r="D124" s="51">
        <v>3.859182624022256E-2</v>
      </c>
      <c r="E124" s="51">
        <v>3.5319418265499898E-2</v>
      </c>
      <c r="F124" s="51">
        <v>3.0252752469288938E-2</v>
      </c>
      <c r="G124" s="51">
        <v>3.7527916656614473E-2</v>
      </c>
      <c r="H124" s="51">
        <v>3.6184370827272883E-2</v>
      </c>
      <c r="I124" s="51">
        <v>2.9811060807877904E-2</v>
      </c>
      <c r="J124" s="51">
        <v>2.8401034514628557E-2</v>
      </c>
      <c r="K124" s="51">
        <v>2.4382552807758664E-2</v>
      </c>
      <c r="L124" s="51">
        <v>61.846313971767309</v>
      </c>
      <c r="M124" s="51">
        <v>0</v>
      </c>
      <c r="N124" s="51">
        <v>0</v>
      </c>
    </row>
    <row r="125" spans="1:14" x14ac:dyDescent="0.3">
      <c r="A125" s="49" t="s">
        <v>185</v>
      </c>
      <c r="B125" s="50">
        <v>2026</v>
      </c>
      <c r="C125" s="50">
        <v>15</v>
      </c>
      <c r="D125" s="51">
        <v>3.880012426041992E-2</v>
      </c>
      <c r="E125" s="51">
        <v>3.5562997625563399E-2</v>
      </c>
      <c r="F125" s="51">
        <v>3.0469118724735168E-2</v>
      </c>
      <c r="G125" s="51">
        <v>3.7952933053669535E-2</v>
      </c>
      <c r="H125" s="51">
        <v>3.6853462462856895E-2</v>
      </c>
      <c r="I125" s="51">
        <v>2.9849300513618539E-2</v>
      </c>
      <c r="J125" s="51">
        <v>2.8303004082208209E-2</v>
      </c>
      <c r="K125" s="51">
        <v>2.4087179080430725E-2</v>
      </c>
      <c r="L125" s="51">
        <v>61.9997941754593</v>
      </c>
      <c r="M125" s="51">
        <v>0</v>
      </c>
      <c r="N125" s="51">
        <v>0</v>
      </c>
    </row>
    <row r="126" spans="1:14" x14ac:dyDescent="0.3">
      <c r="A126" s="49" t="s">
        <v>186</v>
      </c>
      <c r="B126" s="50">
        <v>2026</v>
      </c>
      <c r="C126" s="50">
        <v>16</v>
      </c>
      <c r="D126" s="51">
        <v>3.8751549367632303E-2</v>
      </c>
      <c r="E126" s="51">
        <v>3.5616011473459878E-2</v>
      </c>
      <c r="F126" s="51">
        <v>3.0662061301491544E-2</v>
      </c>
      <c r="G126" s="51">
        <v>3.7709494465284113E-2</v>
      </c>
      <c r="H126" s="51">
        <v>3.6660401616087065E-2</v>
      </c>
      <c r="I126" s="51">
        <v>2.9836961164294074E-2</v>
      </c>
      <c r="J126" s="51">
        <v>2.8361516034167873E-2</v>
      </c>
      <c r="K126" s="51">
        <v>2.4245387332278934E-2</v>
      </c>
      <c r="L126" s="51">
        <v>65.935741539505415</v>
      </c>
      <c r="M126" s="51">
        <v>0</v>
      </c>
      <c r="N126" s="51">
        <v>0</v>
      </c>
    </row>
    <row r="127" spans="1:14" x14ac:dyDescent="0.3">
      <c r="A127" s="49" t="s">
        <v>187</v>
      </c>
      <c r="B127" s="50">
        <v>2026</v>
      </c>
      <c r="C127" s="50">
        <v>17</v>
      </c>
      <c r="D127" s="51">
        <v>3.8708863479298063E-2</v>
      </c>
      <c r="E127" s="51">
        <v>3.5662598157683204E-2</v>
      </c>
      <c r="F127" s="51">
        <v>3.0831612376413201E-2</v>
      </c>
      <c r="G127" s="51">
        <v>3.7495569291110253E-2</v>
      </c>
      <c r="H127" s="51">
        <v>3.6490746609683565E-2</v>
      </c>
      <c r="I127" s="51">
        <v>2.982611778292657E-2</v>
      </c>
      <c r="J127" s="51">
        <v>2.8412934256715254E-2</v>
      </c>
      <c r="K127" s="51">
        <v>2.4384415117712787E-2</v>
      </c>
      <c r="L127" s="51">
        <v>69.39451211066725</v>
      </c>
      <c r="M127" s="51">
        <v>0</v>
      </c>
      <c r="N127" s="51">
        <v>0</v>
      </c>
    </row>
    <row r="128" spans="1:14" x14ac:dyDescent="0.3">
      <c r="A128" s="49" t="s">
        <v>188</v>
      </c>
      <c r="B128" s="50">
        <v>2026</v>
      </c>
      <c r="C128" s="50">
        <v>18</v>
      </c>
      <c r="D128" s="51">
        <v>3.8671084267722748E-2</v>
      </c>
      <c r="E128" s="51">
        <v>3.5703829774701046E-2</v>
      </c>
      <c r="F128" s="51">
        <v>3.0981673817846188E-2</v>
      </c>
      <c r="G128" s="51">
        <v>3.7306234484414592E-2</v>
      </c>
      <c r="H128" s="51">
        <v>3.6340593183531611E-2</v>
      </c>
      <c r="I128" s="51">
        <v>2.9816520831454758E-2</v>
      </c>
      <c r="J128" s="51">
        <v>2.8458442034209122E-2</v>
      </c>
      <c r="K128" s="51">
        <v>2.450746187451501E-2</v>
      </c>
      <c r="L128" s="51">
        <v>72.455702361064567</v>
      </c>
      <c r="M128" s="51">
        <v>0</v>
      </c>
      <c r="N128" s="51">
        <v>0</v>
      </c>
    </row>
    <row r="129" spans="1:14" x14ac:dyDescent="0.3">
      <c r="A129" s="49" t="s">
        <v>189</v>
      </c>
      <c r="B129" s="50">
        <v>2026</v>
      </c>
      <c r="C129" s="50">
        <v>19</v>
      </c>
      <c r="D129" s="51">
        <v>3.8637436168671248E-2</v>
      </c>
      <c r="E129" s="51">
        <v>3.5740552762704776E-2</v>
      </c>
      <c r="F129" s="51">
        <v>3.1115326216469823E-2</v>
      </c>
      <c r="G129" s="51">
        <v>3.7137603217007251E-2</v>
      </c>
      <c r="H129" s="51">
        <v>3.6206858858610261E-2</v>
      </c>
      <c r="I129" s="51">
        <v>2.9807973295382654E-2</v>
      </c>
      <c r="J129" s="51">
        <v>2.8498973589550766E-2</v>
      </c>
      <c r="K129" s="51">
        <v>2.4617053612621974E-2</v>
      </c>
      <c r="L129" s="51">
        <v>75.182155044058348</v>
      </c>
      <c r="M129" s="51">
        <v>0</v>
      </c>
      <c r="N129" s="51">
        <v>0</v>
      </c>
    </row>
    <row r="130" spans="1:14" x14ac:dyDescent="0.3">
      <c r="A130" s="49" t="s">
        <v>190</v>
      </c>
      <c r="B130" s="50">
        <v>2026</v>
      </c>
      <c r="C130" s="50">
        <v>20</v>
      </c>
      <c r="D130" s="51">
        <v>3.8607298691319049E-2</v>
      </c>
      <c r="E130" s="51">
        <v>3.5773444315287693E-2</v>
      </c>
      <c r="F130" s="51">
        <v>3.1235034201471345E-2</v>
      </c>
      <c r="G130" s="51">
        <v>3.6986565828696485E-2</v>
      </c>
      <c r="H130" s="51">
        <v>3.6087077494962955E-2</v>
      </c>
      <c r="I130" s="51">
        <v>2.9800317553095514E-2</v>
      </c>
      <c r="J130" s="51">
        <v>2.8535276348565123E-2</v>
      </c>
      <c r="K130" s="51">
        <v>2.4715211268426868E-2</v>
      </c>
      <c r="L130" s="51">
        <v>77.624147557804719</v>
      </c>
      <c r="M130" s="51">
        <v>0</v>
      </c>
      <c r="N130" s="51">
        <v>0</v>
      </c>
    </row>
    <row r="131" spans="1:14" x14ac:dyDescent="0.3">
      <c r="A131" s="49" t="s">
        <v>191</v>
      </c>
      <c r="B131" s="50">
        <v>2026</v>
      </c>
      <c r="C131" s="50">
        <v>21</v>
      </c>
      <c r="D131" s="51">
        <v>3.8580169496822858E-2</v>
      </c>
      <c r="E131" s="51">
        <v>3.5803052676892592E-2</v>
      </c>
      <c r="F131" s="51">
        <v>3.1342793094821977E-2</v>
      </c>
      <c r="G131" s="51">
        <v>3.6850604791354366E-2</v>
      </c>
      <c r="H131" s="51">
        <v>3.5979252547525237E-2</v>
      </c>
      <c r="I131" s="51">
        <v>2.979342599680853E-2</v>
      </c>
      <c r="J131" s="51">
        <v>2.8567955414518096E-2</v>
      </c>
      <c r="K131" s="51">
        <v>2.4803570957743281E-2</v>
      </c>
      <c r="L131" s="51">
        <v>79.822383630766069</v>
      </c>
      <c r="M131" s="51">
        <v>0</v>
      </c>
      <c r="N131" s="51">
        <v>0</v>
      </c>
    </row>
    <row r="132" spans="1:14" x14ac:dyDescent="0.3">
      <c r="A132" s="49" t="s">
        <v>192</v>
      </c>
      <c r="B132" s="50">
        <v>2026</v>
      </c>
      <c r="C132" s="50">
        <v>22</v>
      </c>
      <c r="D132" s="51">
        <v>3.8555637546402656E-2</v>
      </c>
      <c r="E132" s="51">
        <v>3.582982644855829E-2</v>
      </c>
      <c r="F132" s="51">
        <v>3.1440235568810142E-2</v>
      </c>
      <c r="G132" s="51">
        <v>3.6727660137482479E-2</v>
      </c>
      <c r="H132" s="51">
        <v>3.5881750343212622E-2</v>
      </c>
      <c r="I132" s="51">
        <v>2.9787194211446308E-2</v>
      </c>
      <c r="J132" s="51">
        <v>2.8597505913182917E-2</v>
      </c>
      <c r="K132" s="51">
        <v>2.4883471432405747E-2</v>
      </c>
      <c r="L132" s="51">
        <v>81.81016909049967</v>
      </c>
      <c r="M132" s="51">
        <v>0</v>
      </c>
      <c r="N132" s="51">
        <v>0</v>
      </c>
    </row>
    <row r="133" spans="1:14" x14ac:dyDescent="0.3">
      <c r="A133" s="49" t="s">
        <v>193</v>
      </c>
      <c r="B133" s="50">
        <v>2026</v>
      </c>
      <c r="C133" s="50">
        <v>23</v>
      </c>
      <c r="D133" s="51">
        <v>3.8533363254299763E-2</v>
      </c>
      <c r="E133" s="51">
        <v>3.5854136248658262E-2</v>
      </c>
      <c r="F133" s="51">
        <v>3.1528710479759449E-2</v>
      </c>
      <c r="G133" s="51">
        <v>3.6616029994508796E-2</v>
      </c>
      <c r="H133" s="51">
        <v>3.5793221198879038E-2</v>
      </c>
      <c r="I133" s="51">
        <v>2.9781535932952217E-2</v>
      </c>
      <c r="J133" s="51">
        <v>2.8624336900029523E-2</v>
      </c>
      <c r="K133" s="51">
        <v>2.4956018722014042E-2</v>
      </c>
      <c r="L133" s="51">
        <v>83.615020038327657</v>
      </c>
      <c r="M133" s="51">
        <v>0</v>
      </c>
      <c r="N133" s="51">
        <v>0</v>
      </c>
    </row>
    <row r="134" spans="1:14" x14ac:dyDescent="0.3">
      <c r="A134" s="49" t="s">
        <v>194</v>
      </c>
      <c r="B134" s="50">
        <v>2026</v>
      </c>
      <c r="C134" s="50">
        <v>24</v>
      </c>
      <c r="D134" s="51">
        <v>3.8513063602520749E-2</v>
      </c>
      <c r="E134" s="51">
        <v>3.5876290958427155E-2</v>
      </c>
      <c r="F134" s="51">
        <v>3.1609341993216938E-2</v>
      </c>
      <c r="G134" s="51">
        <v>3.6514295985637046E-2</v>
      </c>
      <c r="H134" s="51">
        <v>3.5712540259886023E-2</v>
      </c>
      <c r="I134" s="51">
        <v>2.9776379267026844E-2</v>
      </c>
      <c r="J134" s="51">
        <v>2.8648789290586209E-2</v>
      </c>
      <c r="K134" s="51">
        <v>2.5022134615159244E-2</v>
      </c>
      <c r="L134" s="51">
        <v>85.259868978293838</v>
      </c>
      <c r="M134" s="51">
        <v>0</v>
      </c>
      <c r="N134" s="51">
        <v>0</v>
      </c>
    </row>
    <row r="135" spans="1:14" x14ac:dyDescent="0.3">
      <c r="A135" s="49" t="s">
        <v>195</v>
      </c>
      <c r="B135" s="50">
        <v>2027</v>
      </c>
      <c r="C135" s="50">
        <v>1</v>
      </c>
      <c r="D135" s="51">
        <v>3.782997038180691E-2</v>
      </c>
      <c r="E135" s="51">
        <v>3.3977739654296998E-2</v>
      </c>
      <c r="F135" s="51">
        <v>3.3988278526202176E-2</v>
      </c>
      <c r="G135" s="51">
        <v>3.5113976208661343E-2</v>
      </c>
      <c r="H135" s="51">
        <v>3.4726638105575934E-2</v>
      </c>
      <c r="I135" s="51">
        <v>2.8129848359786051E-2</v>
      </c>
      <c r="J135" s="51">
        <v>2.5341794530126693E-2</v>
      </c>
      <c r="K135" s="51">
        <v>2.1793511208859733E-2</v>
      </c>
      <c r="L135" s="51">
        <v>60.522498323000313</v>
      </c>
      <c r="M135" s="51">
        <v>0</v>
      </c>
      <c r="N135" s="51">
        <v>0</v>
      </c>
    </row>
    <row r="136" spans="1:14" x14ac:dyDescent="0.3">
      <c r="A136" s="49" t="s">
        <v>196</v>
      </c>
      <c r="B136" s="50">
        <v>2027</v>
      </c>
      <c r="C136" s="50">
        <v>2</v>
      </c>
      <c r="D136" s="51">
        <v>3.6854758919778456E-2</v>
      </c>
      <c r="E136" s="51">
        <v>3.3893882805462752E-2</v>
      </c>
      <c r="F136" s="51">
        <v>3.1333939003429678E-2</v>
      </c>
      <c r="G136" s="51">
        <v>3.6125972919003185E-2</v>
      </c>
      <c r="H136" s="51">
        <v>3.5505205324166504E-2</v>
      </c>
      <c r="I136" s="51">
        <v>2.8937140447711656E-2</v>
      </c>
      <c r="J136" s="51">
        <v>2.6797252538410858E-2</v>
      </c>
      <c r="K136" s="51">
        <v>2.4191511089301173E-2</v>
      </c>
      <c r="L136" s="51">
        <v>61.294291499530381</v>
      </c>
      <c r="M136" s="51">
        <v>0</v>
      </c>
      <c r="N136" s="51">
        <v>0</v>
      </c>
    </row>
    <row r="137" spans="1:14" x14ac:dyDescent="0.3">
      <c r="A137" s="49" t="s">
        <v>197</v>
      </c>
      <c r="B137" s="50">
        <v>2027</v>
      </c>
      <c r="C137" s="50">
        <v>3</v>
      </c>
      <c r="D137" s="51">
        <v>3.7803546653585651E-2</v>
      </c>
      <c r="E137" s="51">
        <v>3.4411636574211223E-2</v>
      </c>
      <c r="F137" s="51">
        <v>3.1270008715632354E-2</v>
      </c>
      <c r="G137" s="51">
        <v>3.5801715917238783E-2</v>
      </c>
      <c r="H137" s="51">
        <v>3.5395546720603722E-2</v>
      </c>
      <c r="I137" s="51">
        <v>2.7592395571231249E-2</v>
      </c>
      <c r="J137" s="51">
        <v>2.669318201466361E-2</v>
      </c>
      <c r="K137" s="51">
        <v>2.4458251785458553E-2</v>
      </c>
      <c r="L137" s="51">
        <v>59.624409321200282</v>
      </c>
      <c r="M137" s="51">
        <v>0</v>
      </c>
      <c r="N137" s="51">
        <v>0</v>
      </c>
    </row>
    <row r="138" spans="1:14" x14ac:dyDescent="0.3">
      <c r="A138" s="49" t="s">
        <v>198</v>
      </c>
      <c r="B138" s="50">
        <v>2027</v>
      </c>
      <c r="C138" s="50">
        <v>4</v>
      </c>
      <c r="D138" s="51">
        <v>3.7580297266549295E-2</v>
      </c>
      <c r="E138" s="51">
        <v>3.4056551544981967E-2</v>
      </c>
      <c r="F138" s="51">
        <v>3.1177597461307022E-2</v>
      </c>
      <c r="G138" s="51">
        <v>3.6373508480936179E-2</v>
      </c>
      <c r="H138" s="51">
        <v>3.5815602353250521E-2</v>
      </c>
      <c r="I138" s="51">
        <v>2.8548661330544456E-2</v>
      </c>
      <c r="J138" s="51">
        <v>2.7559544686584364E-2</v>
      </c>
      <c r="K138" s="51">
        <v>2.5050666442296081E-2</v>
      </c>
      <c r="L138" s="51">
        <v>59.86688709794003</v>
      </c>
      <c r="M138" s="51">
        <v>0</v>
      </c>
      <c r="N138" s="51">
        <v>0</v>
      </c>
    </row>
    <row r="139" spans="1:14" x14ac:dyDescent="0.3">
      <c r="A139" s="49" t="s">
        <v>199</v>
      </c>
      <c r="B139" s="50">
        <v>2027</v>
      </c>
      <c r="C139" s="50">
        <v>5</v>
      </c>
      <c r="D139" s="51">
        <v>3.8287708879919689E-2</v>
      </c>
      <c r="E139" s="51">
        <v>3.470910990314445E-2</v>
      </c>
      <c r="F139" s="51">
        <v>3.1416554497769818E-2</v>
      </c>
      <c r="G139" s="51">
        <v>3.6550482579000357E-2</v>
      </c>
      <c r="H139" s="51">
        <v>3.5768686654900378E-2</v>
      </c>
      <c r="I139" s="51">
        <v>2.9034701192436771E-2</v>
      </c>
      <c r="J139" s="51">
        <v>2.8042475084630911E-2</v>
      </c>
      <c r="K139" s="51">
        <v>2.5034508746175139E-2</v>
      </c>
      <c r="L139" s="51">
        <v>59.671918618799772</v>
      </c>
      <c r="M139" s="51">
        <v>0</v>
      </c>
      <c r="N139" s="51">
        <v>0</v>
      </c>
    </row>
    <row r="140" spans="1:14" x14ac:dyDescent="0.3">
      <c r="A140" s="49" t="s">
        <v>200</v>
      </c>
      <c r="B140" s="50">
        <v>2027</v>
      </c>
      <c r="C140" s="50">
        <v>6</v>
      </c>
      <c r="D140" s="51">
        <v>3.842263830321873E-2</v>
      </c>
      <c r="E140" s="51">
        <v>3.4869505938005731E-2</v>
      </c>
      <c r="F140" s="51">
        <v>3.1371179556244119E-2</v>
      </c>
      <c r="G140" s="51">
        <v>3.6810631841727351E-2</v>
      </c>
      <c r="H140" s="51">
        <v>3.5626256375849125E-2</v>
      </c>
      <c r="I140" s="51">
        <v>2.9268115230134801E-2</v>
      </c>
      <c r="J140" s="51">
        <v>2.8013475117642562E-2</v>
      </c>
      <c r="K140" s="51">
        <v>2.4952517660552131E-2</v>
      </c>
      <c r="L140" s="51">
        <v>60.227960448376678</v>
      </c>
      <c r="M140" s="51">
        <v>0</v>
      </c>
      <c r="N140" s="51">
        <v>0</v>
      </c>
    </row>
    <row r="141" spans="1:14" x14ac:dyDescent="0.3">
      <c r="A141" s="49" t="s">
        <v>201</v>
      </c>
      <c r="B141" s="50">
        <v>2027</v>
      </c>
      <c r="C141" s="50">
        <v>7</v>
      </c>
      <c r="D141" s="51">
        <v>3.8504692006931254E-2</v>
      </c>
      <c r="E141" s="51">
        <v>3.4977991889797611E-2</v>
      </c>
      <c r="F141" s="51">
        <v>3.1560743726293854E-2</v>
      </c>
      <c r="G141" s="51">
        <v>3.6663830012047628E-2</v>
      </c>
      <c r="H141" s="51">
        <v>3.5428808343256173E-2</v>
      </c>
      <c r="I141" s="51">
        <v>2.9474569681388257E-2</v>
      </c>
      <c r="J141" s="51">
        <v>2.8124170538781058E-2</v>
      </c>
      <c r="K141" s="51">
        <v>2.4665623757716124E-2</v>
      </c>
      <c r="L141" s="51">
        <v>60.534196585418506</v>
      </c>
      <c r="M141" s="51">
        <v>0</v>
      </c>
      <c r="N141" s="51">
        <v>0</v>
      </c>
    </row>
    <row r="142" spans="1:14" x14ac:dyDescent="0.3">
      <c r="A142" s="49" t="s">
        <v>202</v>
      </c>
      <c r="B142" s="50">
        <v>2027</v>
      </c>
      <c r="C142" s="50">
        <v>8</v>
      </c>
      <c r="D142" s="51">
        <v>3.8527052893110064E-2</v>
      </c>
      <c r="E142" s="51">
        <v>3.4922768698048536E-2</v>
      </c>
      <c r="F142" s="51">
        <v>3.0639322709363374E-2</v>
      </c>
      <c r="G142" s="51">
        <v>3.6712075528623531E-2</v>
      </c>
      <c r="H142" s="51">
        <v>3.5363731008300155E-2</v>
      </c>
      <c r="I142" s="51">
        <v>2.9309928332156395E-2</v>
      </c>
      <c r="J142" s="51">
        <v>2.8159094032691092E-2</v>
      </c>
      <c r="K142" s="51">
        <v>2.4795760196277553E-2</v>
      </c>
      <c r="L142" s="51">
        <v>60.782764535205033</v>
      </c>
      <c r="M142" s="51">
        <v>0</v>
      </c>
      <c r="N142" s="51">
        <v>0</v>
      </c>
    </row>
    <row r="143" spans="1:14" x14ac:dyDescent="0.3">
      <c r="A143" s="49" t="s">
        <v>203</v>
      </c>
      <c r="B143" s="50">
        <v>2027</v>
      </c>
      <c r="C143" s="50">
        <v>9</v>
      </c>
      <c r="D143" s="51">
        <v>3.8330651481362707E-2</v>
      </c>
      <c r="E143" s="51">
        <v>3.4817671902192301E-2</v>
      </c>
      <c r="F143" s="51">
        <v>2.9652759968285442E-2</v>
      </c>
      <c r="G143" s="51">
        <v>3.6826998761177641E-2</v>
      </c>
      <c r="H143" s="51">
        <v>3.5394750798101539E-2</v>
      </c>
      <c r="I143" s="51">
        <v>2.9452696896105725E-2</v>
      </c>
      <c r="J143" s="51">
        <v>2.8182263716912598E-2</v>
      </c>
      <c r="K143" s="51">
        <v>2.473009590624136E-2</v>
      </c>
      <c r="L143" s="51">
        <v>60.918071550336073</v>
      </c>
      <c r="M143" s="51">
        <v>0</v>
      </c>
      <c r="N143" s="51">
        <v>0</v>
      </c>
    </row>
    <row r="144" spans="1:14" x14ac:dyDescent="0.3">
      <c r="A144" s="49" t="s">
        <v>204</v>
      </c>
      <c r="B144" s="50">
        <v>2027</v>
      </c>
      <c r="C144" s="50">
        <v>10</v>
      </c>
      <c r="D144" s="51">
        <v>3.8139116799365221E-2</v>
      </c>
      <c r="E144" s="51">
        <v>3.4740527491401718E-2</v>
      </c>
      <c r="F144" s="51">
        <v>2.9443188741634319E-2</v>
      </c>
      <c r="G144" s="51">
        <v>3.6860211764437038E-2</v>
      </c>
      <c r="H144" s="51">
        <v>3.5518174853317992E-2</v>
      </c>
      <c r="I144" s="51">
        <v>2.9594531633238313E-2</v>
      </c>
      <c r="J144" s="51">
        <v>2.8223876145473913E-2</v>
      </c>
      <c r="K144" s="51">
        <v>2.4544169996700928E-2</v>
      </c>
      <c r="L144" s="51">
        <v>61.746624405412895</v>
      </c>
      <c r="M144" s="51">
        <v>0</v>
      </c>
      <c r="N144" s="51">
        <v>0</v>
      </c>
    </row>
    <row r="145" spans="1:14" x14ac:dyDescent="0.3">
      <c r="A145" s="49" t="s">
        <v>205</v>
      </c>
      <c r="B145" s="50">
        <v>2027</v>
      </c>
      <c r="C145" s="50">
        <v>11</v>
      </c>
      <c r="D145" s="51">
        <v>3.8108055447385818E-2</v>
      </c>
      <c r="E145" s="51">
        <v>3.4842645988959926E-2</v>
      </c>
      <c r="F145" s="51">
        <v>2.9475633587776606E-2</v>
      </c>
      <c r="G145" s="51">
        <v>3.707885273892618E-2</v>
      </c>
      <c r="H145" s="51">
        <v>3.560732654275487E-2</v>
      </c>
      <c r="I145" s="51">
        <v>2.9672213662550347E-2</v>
      </c>
      <c r="J145" s="51">
        <v>2.8330739595483462E-2</v>
      </c>
      <c r="K145" s="51">
        <v>2.4266425479714887E-2</v>
      </c>
      <c r="L145" s="51">
        <v>61.684220039207119</v>
      </c>
      <c r="M145" s="51">
        <v>0</v>
      </c>
      <c r="N145" s="51">
        <v>0</v>
      </c>
    </row>
    <row r="146" spans="1:14" x14ac:dyDescent="0.3">
      <c r="A146" s="49" t="s">
        <v>206</v>
      </c>
      <c r="B146" s="50">
        <v>2027</v>
      </c>
      <c r="C146" s="50">
        <v>12</v>
      </c>
      <c r="D146" s="51">
        <v>3.8234167636587151E-2</v>
      </c>
      <c r="E146" s="51">
        <v>3.4973985446602518E-2</v>
      </c>
      <c r="F146" s="51">
        <v>2.9616622227686018E-2</v>
      </c>
      <c r="G146" s="51">
        <v>3.7348661398699579E-2</v>
      </c>
      <c r="H146" s="51">
        <v>3.5742995852153292E-2</v>
      </c>
      <c r="I146" s="51">
        <v>2.9735079588801248E-2</v>
      </c>
      <c r="J146" s="51">
        <v>2.8315102319369831E-2</v>
      </c>
      <c r="K146" s="51">
        <v>2.4292967685338777E-2</v>
      </c>
      <c r="L146" s="51">
        <v>61.848273113260042</v>
      </c>
      <c r="M146" s="51">
        <v>0</v>
      </c>
      <c r="N146" s="51">
        <v>0</v>
      </c>
    </row>
    <row r="147" spans="1:14" x14ac:dyDescent="0.3">
      <c r="A147" s="49" t="s">
        <v>207</v>
      </c>
      <c r="B147" s="50">
        <v>2027</v>
      </c>
      <c r="C147" s="50">
        <v>13</v>
      </c>
      <c r="D147" s="51">
        <v>3.8608515723414109E-2</v>
      </c>
      <c r="E147" s="51">
        <v>3.537729287333876E-2</v>
      </c>
      <c r="F147" s="51">
        <v>3.0008469180647888E-2</v>
      </c>
      <c r="G147" s="51">
        <v>3.7772979526170355E-2</v>
      </c>
      <c r="H147" s="51">
        <v>3.6328403555134899E-2</v>
      </c>
      <c r="I147" s="51">
        <v>2.9792856489608048E-2</v>
      </c>
      <c r="J147" s="51">
        <v>2.8403666518332184E-2</v>
      </c>
      <c r="K147" s="51">
        <v>2.4147654151018196E-2</v>
      </c>
      <c r="L147" s="51">
        <v>61.931284050115615</v>
      </c>
      <c r="M147" s="51">
        <v>0</v>
      </c>
      <c r="N147" s="51">
        <v>0</v>
      </c>
    </row>
    <row r="148" spans="1:14" x14ac:dyDescent="0.3">
      <c r="A148" s="49" t="s">
        <v>208</v>
      </c>
      <c r="B148" s="50">
        <v>2027</v>
      </c>
      <c r="C148" s="50">
        <v>14</v>
      </c>
      <c r="D148" s="51">
        <v>3.8835620706366321E-2</v>
      </c>
      <c r="E148" s="51">
        <v>3.5640767695900619E-2</v>
      </c>
      <c r="F148" s="51">
        <v>3.0258673323826125E-2</v>
      </c>
      <c r="G148" s="51">
        <v>3.8224834453653884E-2</v>
      </c>
      <c r="H148" s="51">
        <v>3.705296328742156E-2</v>
      </c>
      <c r="I148" s="51">
        <v>2.9835711520406139E-2</v>
      </c>
      <c r="J148" s="51">
        <v>2.8296211756606786E-2</v>
      </c>
      <c r="K148" s="51">
        <v>2.383715936459261E-2</v>
      </c>
      <c r="L148" s="51">
        <v>62.094648840151812</v>
      </c>
      <c r="M148" s="51">
        <v>0</v>
      </c>
      <c r="N148" s="51">
        <v>0</v>
      </c>
    </row>
    <row r="149" spans="1:14" x14ac:dyDescent="0.3">
      <c r="A149" s="49" t="s">
        <v>209</v>
      </c>
      <c r="B149" s="50">
        <v>2027</v>
      </c>
      <c r="C149" s="50">
        <v>15</v>
      </c>
      <c r="D149" s="51">
        <v>3.8780904202701152E-2</v>
      </c>
      <c r="E149" s="51">
        <v>3.5694665744723235E-2</v>
      </c>
      <c r="F149" s="51">
        <v>3.0479479243133781E-2</v>
      </c>
      <c r="G149" s="51">
        <v>3.7945921675648683E-2</v>
      </c>
      <c r="H149" s="51">
        <v>3.6832575044951021E-2</v>
      </c>
      <c r="I149" s="51">
        <v>2.9822941005699519E-2</v>
      </c>
      <c r="J149" s="51">
        <v>2.8360325554125154E-2</v>
      </c>
      <c r="K149" s="51">
        <v>2.40220833004232E-2</v>
      </c>
      <c r="L149" s="51">
        <v>66.379862494792377</v>
      </c>
      <c r="M149" s="51">
        <v>0</v>
      </c>
      <c r="N149" s="51">
        <v>0</v>
      </c>
    </row>
    <row r="150" spans="1:14" x14ac:dyDescent="0.3">
      <c r="A150" s="49" t="s">
        <v>210</v>
      </c>
      <c r="B150" s="50">
        <v>2027</v>
      </c>
      <c r="C150" s="50">
        <v>16</v>
      </c>
      <c r="D150" s="51">
        <v>3.8733209972943265E-2</v>
      </c>
      <c r="E150" s="51">
        <v>3.5741646559502266E-2</v>
      </c>
      <c r="F150" s="51">
        <v>3.0671947100945195E-2</v>
      </c>
      <c r="G150" s="51">
        <v>3.7702804348598712E-2</v>
      </c>
      <c r="H150" s="51">
        <v>3.6640471259653376E-2</v>
      </c>
      <c r="I150" s="51">
        <v>2.9811809449007392E-2</v>
      </c>
      <c r="J150" s="51">
        <v>2.8416211036286183E-2</v>
      </c>
      <c r="K150" s="51">
        <v>2.4183274240860708E-2</v>
      </c>
      <c r="L150" s="51">
        <v>70.115115131854537</v>
      </c>
      <c r="M150" s="51">
        <v>0</v>
      </c>
      <c r="N150" s="51">
        <v>0</v>
      </c>
    </row>
    <row r="151" spans="1:14" x14ac:dyDescent="0.3">
      <c r="A151" s="49" t="s">
        <v>211</v>
      </c>
      <c r="B151" s="50">
        <v>2027</v>
      </c>
      <c r="C151" s="50">
        <v>17</v>
      </c>
      <c r="D151" s="51">
        <v>3.8691297979960904E-2</v>
      </c>
      <c r="E151" s="51">
        <v>3.5782931628772059E-2</v>
      </c>
      <c r="F151" s="51">
        <v>3.0841081009740239E-2</v>
      </c>
      <c r="G151" s="51">
        <v>3.7489161487461585E-2</v>
      </c>
      <c r="H151" s="51">
        <v>3.647165728483609E-2</v>
      </c>
      <c r="I151" s="51">
        <v>2.9802027432852995E-2</v>
      </c>
      <c r="J151" s="51">
        <v>2.8465321210578508E-2</v>
      </c>
      <c r="K151" s="51">
        <v>2.4324923106954801E-2</v>
      </c>
      <c r="L151" s="51">
        <v>73.397522314161037</v>
      </c>
      <c r="M151" s="51">
        <v>0</v>
      </c>
      <c r="N151" s="51">
        <v>0</v>
      </c>
    </row>
    <row r="152" spans="1:14" x14ac:dyDescent="0.3">
      <c r="A152" s="49" t="s">
        <v>212</v>
      </c>
      <c r="B152" s="50">
        <v>2027</v>
      </c>
      <c r="C152" s="50">
        <v>18</v>
      </c>
      <c r="D152" s="51">
        <v>3.8654203705665274E-2</v>
      </c>
      <c r="E152" s="51">
        <v>3.5819471043264987E-2</v>
      </c>
      <c r="F152" s="51">
        <v>3.0990773237646825E-2</v>
      </c>
      <c r="G152" s="51">
        <v>3.7300076542356279E-2</v>
      </c>
      <c r="H152" s="51">
        <v>3.6322248214991963E-2</v>
      </c>
      <c r="I152" s="51">
        <v>2.9793369844306711E-2</v>
      </c>
      <c r="J152" s="51">
        <v>2.850878624638991E-2</v>
      </c>
      <c r="K152" s="51">
        <v>2.4450289655254476E-2</v>
      </c>
      <c r="L152" s="51">
        <v>76.302621874128519</v>
      </c>
      <c r="M152" s="51">
        <v>0</v>
      </c>
      <c r="N152" s="51">
        <v>0</v>
      </c>
    </row>
    <row r="153" spans="1:14" x14ac:dyDescent="0.3">
      <c r="A153" s="49" t="s">
        <v>213</v>
      </c>
      <c r="B153" s="50">
        <v>2027</v>
      </c>
      <c r="C153" s="50">
        <v>19</v>
      </c>
      <c r="D153" s="51">
        <v>3.8621165646804387E-2</v>
      </c>
      <c r="E153" s="51">
        <v>3.5852014915592555E-2</v>
      </c>
      <c r="F153" s="51">
        <v>3.1124096795810609E-2</v>
      </c>
      <c r="G153" s="51">
        <v>3.7131667814467126E-2</v>
      </c>
      <c r="H153" s="51">
        <v>3.6189176851888279E-2</v>
      </c>
      <c r="I153" s="51">
        <v>2.9785658952924787E-2</v>
      </c>
      <c r="J153" s="51">
        <v>2.8547498431458793E-2</v>
      </c>
      <c r="K153" s="51">
        <v>2.4561947518376495E-2</v>
      </c>
      <c r="L153" s="51">
        <v>78.890052200815816</v>
      </c>
      <c r="M153" s="51">
        <v>0</v>
      </c>
      <c r="N153" s="51">
        <v>0</v>
      </c>
    </row>
    <row r="154" spans="1:14" x14ac:dyDescent="0.3">
      <c r="A154" s="49" t="s">
        <v>214</v>
      </c>
      <c r="B154" s="50">
        <v>2027</v>
      </c>
      <c r="C154" s="50">
        <v>20</v>
      </c>
      <c r="D154" s="51">
        <v>3.8591574562055239E-2</v>
      </c>
      <c r="E154" s="51">
        <v>3.5881163373986093E-2</v>
      </c>
      <c r="F154" s="51">
        <v>3.1243510249406463E-2</v>
      </c>
      <c r="G154" s="51">
        <v>3.6980829747362554E-2</v>
      </c>
      <c r="H154" s="51">
        <v>3.6069989280976017E-2</v>
      </c>
      <c r="I154" s="51">
        <v>2.9778752565314814E-2</v>
      </c>
      <c r="J154" s="51">
        <v>2.8582171641347461E-2</v>
      </c>
      <c r="K154" s="51">
        <v>2.4661955733279926E-2</v>
      </c>
      <c r="L154" s="51">
        <v>81.207527037999725</v>
      </c>
      <c r="M154" s="51">
        <v>0</v>
      </c>
      <c r="N154" s="51">
        <v>0</v>
      </c>
    </row>
    <row r="155" spans="1:14" x14ac:dyDescent="0.3">
      <c r="A155" s="49" t="s">
        <v>215</v>
      </c>
      <c r="B155" s="50">
        <v>2027</v>
      </c>
      <c r="C155" s="50">
        <v>21</v>
      </c>
      <c r="D155" s="51">
        <v>3.8564937219980076E-2</v>
      </c>
      <c r="E155" s="51">
        <v>3.5907402272079024E-2</v>
      </c>
      <c r="F155" s="51">
        <v>3.1351004011084135E-2</v>
      </c>
      <c r="G155" s="51">
        <v>3.6845048135249275E-2</v>
      </c>
      <c r="H155" s="51">
        <v>3.5962698854673264E-2</v>
      </c>
      <c r="I155" s="51">
        <v>2.9772535564119018E-2</v>
      </c>
      <c r="J155" s="51">
        <v>2.8613383817598436E-2</v>
      </c>
      <c r="K155" s="51">
        <v>2.4751981261350003E-2</v>
      </c>
      <c r="L155" s="51">
        <v>83.293674623056148</v>
      </c>
      <c r="M155" s="51">
        <v>0</v>
      </c>
      <c r="N155" s="51">
        <v>0</v>
      </c>
    </row>
    <row r="156" spans="1:14" x14ac:dyDescent="0.3">
      <c r="A156" s="49" t="s">
        <v>216</v>
      </c>
      <c r="B156" s="50">
        <v>2027</v>
      </c>
      <c r="C156" s="50">
        <v>22</v>
      </c>
      <c r="D156" s="51">
        <v>3.854085003393385E-2</v>
      </c>
      <c r="E156" s="51">
        <v>3.5931129159627699E-2</v>
      </c>
      <c r="F156" s="51">
        <v>3.1448206736079495E-2</v>
      </c>
      <c r="G156" s="51">
        <v>3.6722265729129282E-2</v>
      </c>
      <c r="H156" s="51">
        <v>3.5865679998511049E-2</v>
      </c>
      <c r="I156" s="51">
        <v>2.9766913754554456E-2</v>
      </c>
      <c r="J156" s="51">
        <v>2.8641607860903657E-2</v>
      </c>
      <c r="K156" s="51">
        <v>2.4833388093811581E-2</v>
      </c>
      <c r="L156" s="51">
        <v>85.180102512871997</v>
      </c>
      <c r="M156" s="51">
        <v>0</v>
      </c>
      <c r="N156" s="51">
        <v>0</v>
      </c>
    </row>
    <row r="157" spans="1:14" x14ac:dyDescent="0.3">
      <c r="A157" s="49" t="s">
        <v>217</v>
      </c>
      <c r="B157" s="50">
        <v>2027</v>
      </c>
      <c r="C157" s="50">
        <v>23</v>
      </c>
      <c r="D157" s="51">
        <v>3.851897957484926E-2</v>
      </c>
      <c r="E157" s="51">
        <v>3.5952672478234596E-2</v>
      </c>
      <c r="F157" s="51">
        <v>3.153646396196888E-2</v>
      </c>
      <c r="G157" s="51">
        <v>3.6610782902359848E-2</v>
      </c>
      <c r="H157" s="51">
        <v>3.5777589720134118E-2</v>
      </c>
      <c r="I157" s="51">
        <v>2.9761809316210051E-2</v>
      </c>
      <c r="J157" s="51">
        <v>2.8667234465153887E-2</v>
      </c>
      <c r="K157" s="51">
        <v>2.4907303112159499E-2</v>
      </c>
      <c r="L157" s="51">
        <v>86.892923757373708</v>
      </c>
      <c r="M157" s="51">
        <v>0</v>
      </c>
      <c r="N157" s="51">
        <v>0</v>
      </c>
    </row>
    <row r="158" spans="1:14" x14ac:dyDescent="0.3">
      <c r="A158" s="49" t="s">
        <v>218</v>
      </c>
      <c r="B158" s="50">
        <v>2028</v>
      </c>
      <c r="C158" s="50">
        <v>1</v>
      </c>
      <c r="D158" s="51">
        <v>3.5840538999268874E-2</v>
      </c>
      <c r="E158" s="51">
        <v>3.3806671682675142E-2</v>
      </c>
      <c r="F158" s="51">
        <v>2.8573425899746274E-2</v>
      </c>
      <c r="G158" s="51">
        <v>3.7178449497758698E-2</v>
      </c>
      <c r="H158" s="51">
        <v>3.6314915231500669E-2</v>
      </c>
      <c r="I158" s="51">
        <v>2.9776724219154276E-2</v>
      </c>
      <c r="J158" s="51">
        <v>2.8310928867026394E-2</v>
      </c>
      <c r="K158" s="51">
        <v>2.6685430964960268E-2</v>
      </c>
      <c r="L158" s="51">
        <v>62.096956403121631</v>
      </c>
      <c r="M158" s="51">
        <v>0</v>
      </c>
      <c r="N158" s="51">
        <v>0</v>
      </c>
    </row>
    <row r="159" spans="1:14" x14ac:dyDescent="0.3">
      <c r="A159" s="49" t="s">
        <v>219</v>
      </c>
      <c r="B159" s="50">
        <v>2028</v>
      </c>
      <c r="C159" s="50">
        <v>2</v>
      </c>
      <c r="D159" s="51">
        <v>3.7789536896505216E-2</v>
      </c>
      <c r="E159" s="51">
        <v>3.4641687019593206E-2</v>
      </c>
      <c r="F159" s="51">
        <v>2.9828792721949843E-2</v>
      </c>
      <c r="G159" s="51">
        <v>3.6166352813708079E-2</v>
      </c>
      <c r="H159" s="51">
        <v>3.5750199445120409E-2</v>
      </c>
      <c r="I159" s="51">
        <v>2.7307440210397486E-2</v>
      </c>
      <c r="J159" s="51">
        <v>2.7409682359406322E-2</v>
      </c>
      <c r="K159" s="51">
        <v>2.5871086789208204E-2</v>
      </c>
      <c r="L159" s="51">
        <v>59.148246054363575</v>
      </c>
      <c r="M159" s="51">
        <v>0</v>
      </c>
      <c r="N159" s="51">
        <v>0</v>
      </c>
    </row>
    <row r="160" spans="1:14" x14ac:dyDescent="0.3">
      <c r="A160" s="49" t="s">
        <v>220</v>
      </c>
      <c r="B160" s="50">
        <v>2028</v>
      </c>
      <c r="C160" s="50">
        <v>3</v>
      </c>
      <c r="D160" s="51">
        <v>3.7490327924186051E-2</v>
      </c>
      <c r="E160" s="51">
        <v>3.4084951294662727E-2</v>
      </c>
      <c r="F160" s="51">
        <v>3.0164772645384988E-2</v>
      </c>
      <c r="G160" s="51">
        <v>3.6827379095339091E-2</v>
      </c>
      <c r="H160" s="51">
        <v>3.6208009029152693E-2</v>
      </c>
      <c r="I160" s="51">
        <v>2.8699579972759719E-2</v>
      </c>
      <c r="J160" s="51">
        <v>2.8358707715798105E-2</v>
      </c>
      <c r="K160" s="51">
        <v>2.6224377572647235E-2</v>
      </c>
      <c r="L160" s="51">
        <v>59.630638550699445</v>
      </c>
      <c r="M160" s="51">
        <v>0</v>
      </c>
      <c r="N160" s="51">
        <v>0</v>
      </c>
    </row>
    <row r="161" spans="1:14" x14ac:dyDescent="0.3">
      <c r="A161" s="49" t="s">
        <v>221</v>
      </c>
      <c r="B161" s="50">
        <v>2028</v>
      </c>
      <c r="C161" s="50">
        <v>4</v>
      </c>
      <c r="D161" s="51">
        <v>3.8413811279530002E-2</v>
      </c>
      <c r="E161" s="51">
        <v>3.4910595126177911E-2</v>
      </c>
      <c r="F161" s="51">
        <v>3.070807012851124E-2</v>
      </c>
      <c r="G161" s="51">
        <v>3.6946225784131877E-2</v>
      </c>
      <c r="H161" s="51">
        <v>3.6055760657026099E-2</v>
      </c>
      <c r="I161" s="51">
        <v>2.9283979140352176E-2</v>
      </c>
      <c r="J161" s="51">
        <v>2.8786485693107121E-2</v>
      </c>
      <c r="K161" s="51">
        <v>2.592737130475738E-2</v>
      </c>
      <c r="L161" s="51">
        <v>59.437592377503179</v>
      </c>
      <c r="M161" s="51">
        <v>0</v>
      </c>
      <c r="N161" s="51">
        <v>0</v>
      </c>
    </row>
    <row r="162" spans="1:14" x14ac:dyDescent="0.3">
      <c r="A162" s="49" t="s">
        <v>222</v>
      </c>
      <c r="B162" s="50">
        <v>2028</v>
      </c>
      <c r="C162" s="50">
        <v>5</v>
      </c>
      <c r="D162" s="51">
        <v>3.8555767587665386E-2</v>
      </c>
      <c r="E162" s="51">
        <v>3.5069820824225641E-2</v>
      </c>
      <c r="F162" s="51">
        <v>3.078330816889685E-2</v>
      </c>
      <c r="G162" s="51">
        <v>3.7191746699174674E-2</v>
      </c>
      <c r="H162" s="51">
        <v>3.5828335031146193E-2</v>
      </c>
      <c r="I162" s="51">
        <v>2.9523800831605981E-2</v>
      </c>
      <c r="J162" s="51">
        <v>2.8613607016191631E-2</v>
      </c>
      <c r="K162" s="51">
        <v>2.5662116161301676E-2</v>
      </c>
      <c r="L162" s="51">
        <v>60.16179925578561</v>
      </c>
      <c r="M162" s="51">
        <v>0</v>
      </c>
      <c r="N162" s="51">
        <v>0</v>
      </c>
    </row>
    <row r="163" spans="1:14" x14ac:dyDescent="0.3">
      <c r="A163" s="49" t="s">
        <v>223</v>
      </c>
      <c r="B163" s="50">
        <v>2028</v>
      </c>
      <c r="C163" s="50">
        <v>6</v>
      </c>
      <c r="D163" s="51">
        <v>3.8633403187803242E-2</v>
      </c>
      <c r="E163" s="51">
        <v>3.5168801909229559E-2</v>
      </c>
      <c r="F163" s="51">
        <v>3.1097662569459086E-2</v>
      </c>
      <c r="G163" s="51">
        <v>3.6959483072190796E-2</v>
      </c>
      <c r="H163" s="51">
        <v>3.5562755673680523E-2</v>
      </c>
      <c r="I163" s="51">
        <v>2.9731091279040105E-2</v>
      </c>
      <c r="J163" s="51">
        <v>2.8654941879684457E-2</v>
      </c>
      <c r="K163" s="51">
        <v>2.5213513411752944E-2</v>
      </c>
      <c r="L163" s="51">
        <v>60.536428168213455</v>
      </c>
      <c r="M163" s="51">
        <v>0</v>
      </c>
      <c r="N163" s="51">
        <v>0</v>
      </c>
    </row>
    <row r="164" spans="1:14" x14ac:dyDescent="0.3">
      <c r="A164" s="49" t="s">
        <v>224</v>
      </c>
      <c r="B164" s="50">
        <v>2028</v>
      </c>
      <c r="C164" s="50">
        <v>7</v>
      </c>
      <c r="D164" s="51">
        <v>3.8643193539877808E-2</v>
      </c>
      <c r="E164" s="51">
        <v>3.5080219620394044E-2</v>
      </c>
      <c r="F164" s="51">
        <v>3.0081354479982423E-2</v>
      </c>
      <c r="G164" s="51">
        <v>3.6978334236323039E-2</v>
      </c>
      <c r="H164" s="51">
        <v>3.5469876809656166E-2</v>
      </c>
      <c r="I164" s="51">
        <v>2.9506540998528605E-2</v>
      </c>
      <c r="J164" s="51">
        <v>2.8628483209812438E-2</v>
      </c>
      <c r="K164" s="51">
        <v>2.5295963735317235E-2</v>
      </c>
      <c r="L164" s="51">
        <v>60.826127387847457</v>
      </c>
      <c r="M164" s="51">
        <v>0</v>
      </c>
      <c r="N164" s="51">
        <v>0</v>
      </c>
    </row>
    <row r="165" spans="1:14" x14ac:dyDescent="0.3">
      <c r="A165" s="49" t="s">
        <v>225</v>
      </c>
      <c r="B165" s="50">
        <v>2028</v>
      </c>
      <c r="C165" s="50">
        <v>8</v>
      </c>
      <c r="D165" s="51">
        <v>3.8405016559626505E-2</v>
      </c>
      <c r="E165" s="51">
        <v>3.4942425218038323E-2</v>
      </c>
      <c r="F165" s="51">
        <v>2.9008814796079783E-2</v>
      </c>
      <c r="G165" s="51">
        <v>3.7081430287150025E-2</v>
      </c>
      <c r="H165" s="51">
        <v>3.5493984127885264E-2</v>
      </c>
      <c r="I165" s="51">
        <v>2.9649176721331445E-2</v>
      </c>
      <c r="J165" s="51">
        <v>2.8604152447221396E-2</v>
      </c>
      <c r="K165" s="51">
        <v>2.5166260464965007E-2</v>
      </c>
      <c r="L165" s="51">
        <v>60.976825184207982</v>
      </c>
      <c r="M165" s="51">
        <v>0</v>
      </c>
      <c r="N165" s="51">
        <v>0</v>
      </c>
    </row>
    <row r="166" spans="1:14" x14ac:dyDescent="0.3">
      <c r="A166" s="49" t="s">
        <v>226</v>
      </c>
      <c r="B166" s="50">
        <v>2028</v>
      </c>
      <c r="C166" s="50">
        <v>9</v>
      </c>
      <c r="D166" s="51">
        <v>3.8180694826244421E-2</v>
      </c>
      <c r="E166" s="51">
        <v>3.4843117110407357E-2</v>
      </c>
      <c r="F166" s="51">
        <v>2.8831906014427977E-2</v>
      </c>
      <c r="G166" s="51">
        <v>3.7095068210288483E-2</v>
      </c>
      <c r="H166" s="51">
        <v>3.562463099935205E-2</v>
      </c>
      <c r="I166" s="51">
        <v>2.9791521270039194E-2</v>
      </c>
      <c r="J166" s="51">
        <v>2.861149592712102E-2</v>
      </c>
      <c r="K166" s="51">
        <v>2.4914114328967969E-2</v>
      </c>
      <c r="L166" s="51">
        <v>61.9112607856759</v>
      </c>
      <c r="M166" s="51">
        <v>0</v>
      </c>
      <c r="N166" s="51">
        <v>0</v>
      </c>
    </row>
    <row r="167" spans="1:14" x14ac:dyDescent="0.3">
      <c r="A167" s="49" t="s">
        <v>227</v>
      </c>
      <c r="B167" s="50">
        <v>2028</v>
      </c>
      <c r="C167" s="50">
        <v>10</v>
      </c>
      <c r="D167" s="51">
        <v>3.8142340817725169E-2</v>
      </c>
      <c r="E167" s="51">
        <v>3.494928110771766E-2</v>
      </c>
      <c r="F167" s="51">
        <v>2.8919265331891514E-2</v>
      </c>
      <c r="G167" s="51">
        <v>3.7321104221834676E-2</v>
      </c>
      <c r="H167" s="51">
        <v>3.5715907451835303E-2</v>
      </c>
      <c r="I167" s="51">
        <v>2.98623733372302E-2</v>
      </c>
      <c r="J167" s="51">
        <v>2.8699249455142201E-2</v>
      </c>
      <c r="K167" s="51">
        <v>2.4571313415416098E-2</v>
      </c>
      <c r="L167" s="51">
        <v>61.827449806647095</v>
      </c>
      <c r="M167" s="51">
        <v>0</v>
      </c>
      <c r="N167" s="51">
        <v>0</v>
      </c>
    </row>
    <row r="168" spans="1:14" x14ac:dyDescent="0.3">
      <c r="A168" s="49" t="s">
        <v>228</v>
      </c>
      <c r="B168" s="50">
        <v>2028</v>
      </c>
      <c r="C168" s="50">
        <v>11</v>
      </c>
      <c r="D168" s="51">
        <v>3.8280306364891346E-2</v>
      </c>
      <c r="E168" s="51">
        <v>3.5087705946659782E-2</v>
      </c>
      <c r="F168" s="51">
        <v>2.9117601861240922E-2</v>
      </c>
      <c r="G168" s="51">
        <v>3.7603748566188221E-2</v>
      </c>
      <c r="H168" s="51">
        <v>3.5859012112468308E-2</v>
      </c>
      <c r="I168" s="51">
        <v>2.9918315191381488E-2</v>
      </c>
      <c r="J168" s="51">
        <v>2.8654502546932501E-2</v>
      </c>
      <c r="K168" s="51">
        <v>2.4578278240797932E-2</v>
      </c>
      <c r="L168" s="51">
        <v>61.999609031841658</v>
      </c>
      <c r="M168" s="51">
        <v>0</v>
      </c>
      <c r="N168" s="51">
        <v>0</v>
      </c>
    </row>
    <row r="169" spans="1:14" x14ac:dyDescent="0.3">
      <c r="A169" s="49" t="s">
        <v>229</v>
      </c>
      <c r="B169" s="50">
        <v>2028</v>
      </c>
      <c r="C169" s="50">
        <v>12</v>
      </c>
      <c r="D169" s="51">
        <v>3.8691471421096975E-2</v>
      </c>
      <c r="E169" s="51">
        <v>3.552641830961744E-2</v>
      </c>
      <c r="F169" s="51">
        <v>2.9584411848002815E-2</v>
      </c>
      <c r="G169" s="51">
        <v>3.8056302106830399E-2</v>
      </c>
      <c r="H169" s="51">
        <v>3.6499075143918883E-2</v>
      </c>
      <c r="I169" s="51">
        <v>2.9970053619035167E-2</v>
      </c>
      <c r="J169" s="51">
        <v>2.8729915631162055E-2</v>
      </c>
      <c r="K169" s="51">
        <v>2.4398493196318732E-2</v>
      </c>
      <c r="L169" s="51">
        <v>62.081393230188858</v>
      </c>
      <c r="M169" s="51">
        <v>0</v>
      </c>
      <c r="N169" s="51">
        <v>0</v>
      </c>
    </row>
    <row r="170" spans="1:14" x14ac:dyDescent="0.3">
      <c r="A170" s="49" t="s">
        <v>230</v>
      </c>
      <c r="B170" s="50">
        <v>2028</v>
      </c>
      <c r="C170" s="50">
        <v>13</v>
      </c>
      <c r="D170" s="51">
        <v>3.8936330278745095E-2</v>
      </c>
      <c r="E170" s="51">
        <v>3.5807309523446088E-2</v>
      </c>
      <c r="F170" s="51">
        <v>2.9885176755585569E-2</v>
      </c>
      <c r="G170" s="51">
        <v>3.8536367395008465E-2</v>
      </c>
      <c r="H170" s="51">
        <v>3.7285930163239243E-2</v>
      </c>
      <c r="I170" s="51">
        <v>3.0006543016451268E-2</v>
      </c>
      <c r="J170" s="51">
        <v>2.8592078111184482E-2</v>
      </c>
      <c r="K170" s="51">
        <v>2.4041817909247972E-2</v>
      </c>
      <c r="L170" s="51">
        <v>62.252089853624121</v>
      </c>
      <c r="M170" s="51">
        <v>0</v>
      </c>
      <c r="N170" s="51">
        <v>0</v>
      </c>
    </row>
    <row r="171" spans="1:14" x14ac:dyDescent="0.3">
      <c r="A171" s="49" t="s">
        <v>231</v>
      </c>
      <c r="B171" s="50">
        <v>2028</v>
      </c>
      <c r="C171" s="50">
        <v>14</v>
      </c>
      <c r="D171" s="51">
        <v>3.8870928130969824E-2</v>
      </c>
      <c r="E171" s="51">
        <v>3.5857205374517642E-2</v>
      </c>
      <c r="F171" s="51">
        <v>3.0147304818344666E-2</v>
      </c>
      <c r="G171" s="51">
        <v>3.8214019044760121E-2</v>
      </c>
      <c r="H171" s="51">
        <v>3.703194193232321E-2</v>
      </c>
      <c r="I171" s="51">
        <v>2.9983224347777497E-2</v>
      </c>
      <c r="J171" s="51">
        <v>2.8646086786305966E-2</v>
      </c>
      <c r="K171" s="51">
        <v>2.4233059931713676E-2</v>
      </c>
      <c r="L171" s="51">
        <v>66.934373145753298</v>
      </c>
      <c r="M171" s="51">
        <v>0</v>
      </c>
      <c r="N171" s="51">
        <v>0</v>
      </c>
    </row>
    <row r="172" spans="1:14" x14ac:dyDescent="0.3">
      <c r="A172" s="49" t="s">
        <v>232</v>
      </c>
      <c r="B172" s="50">
        <v>2028</v>
      </c>
      <c r="C172" s="50">
        <v>15</v>
      </c>
      <c r="D172" s="51">
        <v>3.8814448335668703E-2</v>
      </c>
      <c r="E172" s="51">
        <v>3.5900294287508391E-2</v>
      </c>
      <c r="F172" s="51">
        <v>3.0373672603362736E-2</v>
      </c>
      <c r="G172" s="51">
        <v>3.7935646400176035E-2</v>
      </c>
      <c r="H172" s="51">
        <v>3.681260351945756E-2</v>
      </c>
      <c r="I172" s="51">
        <v>2.9963086880153113E-2</v>
      </c>
      <c r="J172" s="51">
        <v>2.8692727439848836E-2</v>
      </c>
      <c r="K172" s="51">
        <v>2.439821215758475E-2</v>
      </c>
      <c r="L172" s="51">
        <v>70.977885643079986</v>
      </c>
      <c r="M172" s="51">
        <v>0</v>
      </c>
      <c r="N172" s="51">
        <v>0</v>
      </c>
    </row>
    <row r="173" spans="1:14" x14ac:dyDescent="0.3">
      <c r="A173" s="49" t="s">
        <v>233</v>
      </c>
      <c r="B173" s="50">
        <v>2028</v>
      </c>
      <c r="C173" s="50">
        <v>16</v>
      </c>
      <c r="D173" s="51">
        <v>3.8765217113764329E-2</v>
      </c>
      <c r="E173" s="51">
        <v>3.5937853202616984E-2</v>
      </c>
      <c r="F173" s="51">
        <v>3.0570988521326139E-2</v>
      </c>
      <c r="G173" s="51">
        <v>3.7692999886240225E-2</v>
      </c>
      <c r="H173" s="51">
        <v>3.6621414829442492E-2</v>
      </c>
      <c r="I173" s="51">
        <v>2.9945533839602564E-2</v>
      </c>
      <c r="J173" s="51">
        <v>2.8733382267864628E-2</v>
      </c>
      <c r="K173" s="51">
        <v>2.4542168874079763E-2</v>
      </c>
      <c r="L173" s="51">
        <v>74.502456863065078</v>
      </c>
      <c r="M173" s="51">
        <v>0</v>
      </c>
      <c r="N173" s="51">
        <v>0</v>
      </c>
    </row>
    <row r="174" spans="1:14" x14ac:dyDescent="0.3">
      <c r="A174" s="49" t="s">
        <v>234</v>
      </c>
      <c r="B174" s="50">
        <v>2028</v>
      </c>
      <c r="C174" s="50">
        <v>17</v>
      </c>
      <c r="D174" s="51">
        <v>3.8721954466743022E-2</v>
      </c>
      <c r="E174" s="51">
        <v>3.5970858641523273E-2</v>
      </c>
      <c r="F174" s="51">
        <v>3.0744382732973322E-2</v>
      </c>
      <c r="G174" s="51">
        <v>3.7479770758924509E-2</v>
      </c>
      <c r="H174" s="51">
        <v>3.6453405007816402E-2</v>
      </c>
      <c r="I174" s="51">
        <v>2.9930108851797779E-2</v>
      </c>
      <c r="J174" s="51">
        <v>2.8769108284935167E-2</v>
      </c>
      <c r="K174" s="51">
        <v>2.46686729170663E-2</v>
      </c>
      <c r="L174" s="51">
        <v>77.599724708414655</v>
      </c>
      <c r="M174" s="51">
        <v>0</v>
      </c>
      <c r="N174" s="51">
        <v>0</v>
      </c>
    </row>
    <row r="175" spans="1:14" x14ac:dyDescent="0.3">
      <c r="A175" s="49" t="s">
        <v>235</v>
      </c>
      <c r="B175" s="50">
        <v>2028</v>
      </c>
      <c r="C175" s="50">
        <v>18</v>
      </c>
      <c r="D175" s="51">
        <v>3.868366479399854E-2</v>
      </c>
      <c r="E175" s="51">
        <v>3.6000070156340824E-2</v>
      </c>
      <c r="F175" s="51">
        <v>3.0897845548516868E-2</v>
      </c>
      <c r="G175" s="51">
        <v>3.7291051989578564E-2</v>
      </c>
      <c r="H175" s="51">
        <v>3.6304707654999484E-2</v>
      </c>
      <c r="I175" s="51">
        <v>2.9916456942453401E-2</v>
      </c>
      <c r="J175" s="51">
        <v>2.8800727651670181E-2</v>
      </c>
      <c r="K175" s="51">
        <v>2.4780635516220752E-2</v>
      </c>
      <c r="L175" s="51">
        <v>80.340966411494236</v>
      </c>
      <c r="M175" s="51">
        <v>0</v>
      </c>
      <c r="N175" s="51">
        <v>0</v>
      </c>
    </row>
    <row r="176" spans="1:14" x14ac:dyDescent="0.3">
      <c r="A176" s="49" t="s">
        <v>236</v>
      </c>
      <c r="B176" s="50">
        <v>2028</v>
      </c>
      <c r="C176" s="50">
        <v>19</v>
      </c>
      <c r="D176" s="51">
        <v>3.864956205210867E-2</v>
      </c>
      <c r="E176" s="51">
        <v>3.6026087426237162E-2</v>
      </c>
      <c r="F176" s="51">
        <v>3.1034527384977115E-2</v>
      </c>
      <c r="G176" s="51">
        <v>3.7122969396558493E-2</v>
      </c>
      <c r="H176" s="51">
        <v>3.6172270183499923E-2</v>
      </c>
      <c r="I176" s="51">
        <v>2.9904297853401318E-2</v>
      </c>
      <c r="J176" s="51">
        <v>2.8828889477697843E-2</v>
      </c>
      <c r="K176" s="51">
        <v>2.4880355136332577E-2</v>
      </c>
      <c r="L176" s="51">
        <v>82.78245654596914</v>
      </c>
      <c r="M176" s="51">
        <v>0</v>
      </c>
      <c r="N176" s="51">
        <v>0</v>
      </c>
    </row>
    <row r="177" spans="1:14" x14ac:dyDescent="0.3">
      <c r="A177" s="49" t="s">
        <v>237</v>
      </c>
      <c r="B177" s="50">
        <v>2028</v>
      </c>
      <c r="C177" s="50">
        <v>20</v>
      </c>
      <c r="D177" s="51">
        <v>3.8619017366366359E-2</v>
      </c>
      <c r="E177" s="51">
        <v>3.6049390225039162E-2</v>
      </c>
      <c r="F177" s="51">
        <v>3.1156948736164668E-2</v>
      </c>
      <c r="G177" s="51">
        <v>3.6972423437552381E-2</v>
      </c>
      <c r="H177" s="51">
        <v>3.6053650368104366E-2</v>
      </c>
      <c r="I177" s="51">
        <v>2.9893407363856279E-2</v>
      </c>
      <c r="J177" s="51">
        <v>2.8854113083726998E-2</v>
      </c>
      <c r="K177" s="51">
        <v>2.4969670666107075E-2</v>
      </c>
      <c r="L177" s="51">
        <v>84.969217632256061</v>
      </c>
      <c r="M177" s="51">
        <v>0</v>
      </c>
      <c r="N177" s="51">
        <v>0</v>
      </c>
    </row>
    <row r="178" spans="1:14" x14ac:dyDescent="0.3">
      <c r="A178" s="49" t="s">
        <v>238</v>
      </c>
      <c r="B178" s="50">
        <v>2028</v>
      </c>
      <c r="C178" s="50">
        <v>21</v>
      </c>
      <c r="D178" s="51">
        <v>3.8591521610479282E-2</v>
      </c>
      <c r="E178" s="51">
        <v>3.6070366969496462E-2</v>
      </c>
      <c r="F178" s="51">
        <v>3.1267150151101965E-2</v>
      </c>
      <c r="G178" s="51">
        <v>3.6836904775696171E-2</v>
      </c>
      <c r="H178" s="51">
        <v>3.5946871024718705E-2</v>
      </c>
      <c r="I178" s="51">
        <v>2.9883603948475057E-2</v>
      </c>
      <c r="J178" s="51">
        <v>2.8876818902991937E-2</v>
      </c>
      <c r="K178" s="51">
        <v>2.5050070838638621E-2</v>
      </c>
      <c r="L178" s="51">
        <v>86.937699138961946</v>
      </c>
      <c r="M178" s="51">
        <v>0</v>
      </c>
      <c r="N178" s="51">
        <v>0</v>
      </c>
    </row>
    <row r="179" spans="1:14" x14ac:dyDescent="0.3">
      <c r="A179" s="49" t="s">
        <v>239</v>
      </c>
      <c r="B179" s="50">
        <v>2028</v>
      </c>
      <c r="C179" s="50">
        <v>22</v>
      </c>
      <c r="D179" s="51">
        <v>3.8566658191836967E-2</v>
      </c>
      <c r="E179" s="51">
        <v>3.6089335481631124E-2</v>
      </c>
      <c r="F179" s="51">
        <v>3.1366801309114005E-2</v>
      </c>
      <c r="G179" s="51">
        <v>3.6714360145993399E-2</v>
      </c>
      <c r="H179" s="51">
        <v>3.5850314322373289E-2</v>
      </c>
      <c r="I179" s="51">
        <v>2.9874739074137759E-2</v>
      </c>
      <c r="J179" s="51">
        <v>2.8897350955004612E-2</v>
      </c>
      <c r="K179" s="51">
        <v>2.5122773809845435E-2</v>
      </c>
      <c r="L179" s="51">
        <v>88.717725845335323</v>
      </c>
      <c r="M179" s="51">
        <v>0</v>
      </c>
      <c r="N179" s="51">
        <v>0</v>
      </c>
    </row>
    <row r="180" spans="1:14" x14ac:dyDescent="0.3">
      <c r="A180" s="49" t="s">
        <v>240</v>
      </c>
      <c r="B180" s="50">
        <v>2029</v>
      </c>
      <c r="C180" s="50">
        <v>1</v>
      </c>
      <c r="D180" s="51">
        <v>3.9816494709631001E-2</v>
      </c>
      <c r="E180" s="51">
        <v>3.5510102969987981E-2</v>
      </c>
      <c r="F180" s="51">
        <v>3.1134374217041554E-2</v>
      </c>
      <c r="G180" s="51">
        <v>3.5113772262295437E-2</v>
      </c>
      <c r="H180" s="51">
        <v>3.5162895027284938E-2</v>
      </c>
      <c r="I180" s="51">
        <v>2.4739384841290422E-2</v>
      </c>
      <c r="J180" s="51">
        <v>2.6472385991481433E-2</v>
      </c>
      <c r="K180" s="51">
        <v>2.5024168846426043E-2</v>
      </c>
      <c r="L180" s="51">
        <v>56.081587291655183</v>
      </c>
      <c r="M180" s="51">
        <v>0</v>
      </c>
      <c r="N180" s="51">
        <v>0</v>
      </c>
    </row>
    <row r="181" spans="1:14" x14ac:dyDescent="0.3">
      <c r="A181" s="49" t="s">
        <v>241</v>
      </c>
      <c r="B181" s="50">
        <v>2029</v>
      </c>
      <c r="C181" s="50">
        <v>2</v>
      </c>
      <c r="D181" s="51">
        <v>3.8365039542416643E-2</v>
      </c>
      <c r="E181" s="51">
        <v>3.4232494053645944E-2</v>
      </c>
      <c r="F181" s="51">
        <v>3.1008498449347166E-2</v>
      </c>
      <c r="G181" s="51">
        <v>3.6641242944722902E-2</v>
      </c>
      <c r="H181" s="51">
        <v>3.6151327779907802E-2</v>
      </c>
      <c r="I181" s="51">
        <v>2.8128482317416416E-2</v>
      </c>
      <c r="J181" s="51">
        <v>2.8384039874048833E-2</v>
      </c>
      <c r="K181" s="51">
        <v>2.5979928872095385E-2</v>
      </c>
      <c r="L181" s="51">
        <v>58.323006497179911</v>
      </c>
      <c r="M181" s="51">
        <v>0</v>
      </c>
      <c r="N181" s="51">
        <v>0</v>
      </c>
    </row>
    <row r="182" spans="1:14" x14ac:dyDescent="0.3">
      <c r="A182" s="49" t="s">
        <v>242</v>
      </c>
      <c r="B182" s="50">
        <v>2029</v>
      </c>
      <c r="C182" s="50">
        <v>3</v>
      </c>
      <c r="D182" s="51">
        <v>3.9341086186713378E-2</v>
      </c>
      <c r="E182" s="51">
        <v>3.5308392326444525E-2</v>
      </c>
      <c r="F182" s="51">
        <v>3.1477286058081165E-2</v>
      </c>
      <c r="G182" s="51">
        <v>3.6862544308156373E-2</v>
      </c>
      <c r="H182" s="51">
        <v>3.5962374684684426E-2</v>
      </c>
      <c r="I182" s="51">
        <v>2.9106419171002599E-2</v>
      </c>
      <c r="J182" s="51">
        <v>2.8957851900696961E-2</v>
      </c>
      <c r="K182" s="51">
        <v>2.565420561356873E-2</v>
      </c>
      <c r="L182" s="51">
        <v>58.479294435642167</v>
      </c>
      <c r="M182" s="51">
        <v>0</v>
      </c>
      <c r="N182" s="51">
        <v>0</v>
      </c>
    </row>
    <row r="183" spans="1:14" x14ac:dyDescent="0.3">
      <c r="A183" s="49" t="s">
        <v>243</v>
      </c>
      <c r="B183" s="50">
        <v>2029</v>
      </c>
      <c r="C183" s="50">
        <v>4</v>
      </c>
      <c r="D183" s="51">
        <v>3.9303786034658547E-2</v>
      </c>
      <c r="E183" s="51">
        <v>3.5417805838533892E-2</v>
      </c>
      <c r="F183" s="51">
        <v>3.1392108735476015E-2</v>
      </c>
      <c r="G183" s="51">
        <v>3.7195409945795975E-2</v>
      </c>
      <c r="H183" s="51">
        <v>3.5694287029676912E-2</v>
      </c>
      <c r="I183" s="51">
        <v>2.9454122956096486E-2</v>
      </c>
      <c r="J183" s="51">
        <v>2.8696991833236089E-2</v>
      </c>
      <c r="K183" s="51">
        <v>2.5380203119619291E-2</v>
      </c>
      <c r="L183" s="51">
        <v>59.628682725477965</v>
      </c>
      <c r="M183" s="51">
        <v>0</v>
      </c>
      <c r="N183" s="51">
        <v>0</v>
      </c>
    </row>
    <row r="184" spans="1:14" x14ac:dyDescent="0.3">
      <c r="A184" s="49" t="s">
        <v>244</v>
      </c>
      <c r="B184" s="50">
        <v>2029</v>
      </c>
      <c r="C184" s="50">
        <v>5</v>
      </c>
      <c r="D184" s="51">
        <v>3.9260756208851777E-2</v>
      </c>
      <c r="E184" s="51">
        <v>3.5474773290222077E-2</v>
      </c>
      <c r="F184" s="51">
        <v>3.1664674566349936E-2</v>
      </c>
      <c r="G184" s="51">
        <v>3.6910297276063583E-2</v>
      </c>
      <c r="H184" s="51">
        <v>3.5393800243321179E-2</v>
      </c>
      <c r="I184" s="51">
        <v>2.9720840883422056E-2</v>
      </c>
      <c r="J184" s="51">
        <v>2.8732216529721879E-2</v>
      </c>
      <c r="K184" s="51">
        <v>2.4882880820476246E-2</v>
      </c>
      <c r="L184" s="51">
        <v>60.185891215281636</v>
      </c>
      <c r="M184" s="51">
        <v>0</v>
      </c>
      <c r="N184" s="51">
        <v>0</v>
      </c>
    </row>
    <row r="185" spans="1:14" x14ac:dyDescent="0.3">
      <c r="A185" s="49" t="s">
        <v>245</v>
      </c>
      <c r="B185" s="50">
        <v>2029</v>
      </c>
      <c r="C185" s="50">
        <v>6</v>
      </c>
      <c r="D185" s="51">
        <v>3.9177833252116934E-2</v>
      </c>
      <c r="E185" s="51">
        <v>3.5323164047928388E-2</v>
      </c>
      <c r="F185" s="51">
        <v>3.0369009804794383E-2</v>
      </c>
      <c r="G185" s="51">
        <v>3.6940159868330692E-2</v>
      </c>
      <c r="H185" s="51">
        <v>3.530867567261279E-2</v>
      </c>
      <c r="I185" s="51">
        <v>2.9455000333336322E-2</v>
      </c>
      <c r="J185" s="51">
        <v>2.8689060480391965E-2</v>
      </c>
      <c r="K185" s="51">
        <v>2.5030906323118069E-2</v>
      </c>
      <c r="L185" s="51">
        <v>60.583701627131433</v>
      </c>
      <c r="M185" s="51">
        <v>0</v>
      </c>
      <c r="N185" s="51">
        <v>0</v>
      </c>
    </row>
    <row r="186" spans="1:14" x14ac:dyDescent="0.3">
      <c r="A186" s="49" t="s">
        <v>246</v>
      </c>
      <c r="B186" s="50">
        <v>2029</v>
      </c>
      <c r="C186" s="50">
        <v>7</v>
      </c>
      <c r="D186" s="51">
        <v>3.8832283171041697E-2</v>
      </c>
      <c r="E186" s="51">
        <v>3.5131652673937669E-2</v>
      </c>
      <c r="F186" s="51">
        <v>2.9081354771184214E-2</v>
      </c>
      <c r="G186" s="51">
        <v>3.7065265954110117E-2</v>
      </c>
      <c r="H186" s="51">
        <v>3.5357209115200745E-2</v>
      </c>
      <c r="I186" s="51">
        <v>2.9627926082202577E-2</v>
      </c>
      <c r="J186" s="51">
        <v>2.865300631415852E-2</v>
      </c>
      <c r="K186" s="51">
        <v>2.4913152057338937E-2</v>
      </c>
      <c r="L186" s="51">
        <v>60.790200556391419</v>
      </c>
      <c r="M186" s="51">
        <v>0</v>
      </c>
      <c r="N186" s="51">
        <v>0</v>
      </c>
    </row>
    <row r="187" spans="1:14" x14ac:dyDescent="0.3">
      <c r="A187" s="49" t="s">
        <v>247</v>
      </c>
      <c r="B187" s="50">
        <v>2029</v>
      </c>
      <c r="C187" s="50">
        <v>8</v>
      </c>
      <c r="D187" s="51">
        <v>3.8528273097876591E-2</v>
      </c>
      <c r="E187" s="51">
        <v>3.4997058102823143E-2</v>
      </c>
      <c r="F187" s="51">
        <v>2.8870297505488831E-2</v>
      </c>
      <c r="G187" s="51">
        <v>3.7082683768427258E-2</v>
      </c>
      <c r="H187" s="51">
        <v>3.5522104578854984E-2</v>
      </c>
      <c r="I187" s="51">
        <v>2.9793719043927813E-2</v>
      </c>
      <c r="J187" s="51">
        <v>2.8656138500941526E-2</v>
      </c>
      <c r="K187" s="51">
        <v>2.4651024509155749E-2</v>
      </c>
      <c r="L187" s="51">
        <v>61.883679818196086</v>
      </c>
      <c r="M187" s="51">
        <v>0</v>
      </c>
      <c r="N187" s="51">
        <v>0</v>
      </c>
    </row>
    <row r="188" spans="1:14" x14ac:dyDescent="0.3">
      <c r="A188" s="49" t="s">
        <v>248</v>
      </c>
      <c r="B188" s="50">
        <v>2029</v>
      </c>
      <c r="C188" s="50">
        <v>9</v>
      </c>
      <c r="D188" s="51">
        <v>3.845191703288639E-2</v>
      </c>
      <c r="E188" s="51">
        <v>3.5102954068776233E-2</v>
      </c>
      <c r="F188" s="51">
        <v>2.8965778312113603E-2</v>
      </c>
      <c r="G188" s="51">
        <v>3.7340290282598103E-2</v>
      </c>
      <c r="H188" s="51">
        <v>3.5635345102898897E-2</v>
      </c>
      <c r="I188" s="51">
        <v>2.9873892543442145E-2</v>
      </c>
      <c r="J188" s="51">
        <v>2.8751475853164031E-2</v>
      </c>
      <c r="K188" s="51">
        <v>2.4286979419263145E-2</v>
      </c>
      <c r="L188" s="51">
        <v>61.791203057935448</v>
      </c>
      <c r="M188" s="51">
        <v>0</v>
      </c>
      <c r="N188" s="51">
        <v>0</v>
      </c>
    </row>
    <row r="189" spans="1:14" x14ac:dyDescent="0.3">
      <c r="A189" s="49" t="s">
        <v>249</v>
      </c>
      <c r="B189" s="50">
        <v>2029</v>
      </c>
      <c r="C189" s="50">
        <v>10</v>
      </c>
      <c r="D189" s="51">
        <v>3.8581107587344787E-2</v>
      </c>
      <c r="E189" s="51">
        <v>3.5245645870785706E-2</v>
      </c>
      <c r="F189" s="51">
        <v>2.9184693829415367E-2</v>
      </c>
      <c r="G189" s="51">
        <v>3.7656184089957613E-2</v>
      </c>
      <c r="H189" s="51">
        <v>3.5802803386399761E-2</v>
      </c>
      <c r="I189" s="51">
        <v>2.9935772076056001E-2</v>
      </c>
      <c r="J189" s="51">
        <v>2.8696862070375105E-2</v>
      </c>
      <c r="K189" s="51">
        <v>2.4318485391588141E-2</v>
      </c>
      <c r="L189" s="51">
        <v>61.98760698250851</v>
      </c>
      <c r="M189" s="51">
        <v>0</v>
      </c>
      <c r="N189" s="51">
        <v>0</v>
      </c>
    </row>
    <row r="190" spans="1:14" x14ac:dyDescent="0.3">
      <c r="A190" s="49" t="s">
        <v>250</v>
      </c>
      <c r="B190" s="50">
        <v>2029</v>
      </c>
      <c r="C190" s="50">
        <v>11</v>
      </c>
      <c r="D190" s="51">
        <v>3.9016902618040278E-2</v>
      </c>
      <c r="E190" s="51">
        <v>3.5722725734851378E-2</v>
      </c>
      <c r="F190" s="51">
        <v>2.9699814922700393E-2</v>
      </c>
      <c r="G190" s="51">
        <v>3.8156508138766719E-2</v>
      </c>
      <c r="H190" s="51">
        <v>3.6520096820991402E-2</v>
      </c>
      <c r="I190" s="51">
        <v>2.9992121984292033E-2</v>
      </c>
      <c r="J190" s="51">
        <v>2.8777742567750276E-2</v>
      </c>
      <c r="K190" s="51">
        <v>2.4137441447183744E-2</v>
      </c>
      <c r="L190" s="51">
        <v>62.079616708950752</v>
      </c>
      <c r="M190" s="51">
        <v>0</v>
      </c>
      <c r="N190" s="51">
        <v>0</v>
      </c>
    </row>
    <row r="191" spans="1:14" x14ac:dyDescent="0.3">
      <c r="A191" s="49" t="s">
        <v>251</v>
      </c>
      <c r="B191" s="50">
        <v>2029</v>
      </c>
      <c r="C191" s="50">
        <v>12</v>
      </c>
      <c r="D191" s="51">
        <v>3.9266193565755829E-2</v>
      </c>
      <c r="E191" s="51">
        <v>3.6020481832138164E-2</v>
      </c>
      <c r="F191" s="51">
        <v>3.002494665929805E-2</v>
      </c>
      <c r="G191" s="51">
        <v>3.8681056497289708E-2</v>
      </c>
      <c r="H191" s="51">
        <v>3.7389393913926601E-2</v>
      </c>
      <c r="I191" s="51">
        <v>3.0031030708627355E-2</v>
      </c>
      <c r="J191" s="51">
        <v>2.8622035173998573E-2</v>
      </c>
      <c r="K191" s="51">
        <v>2.3760135194420606E-2</v>
      </c>
      <c r="L191" s="51">
        <v>62.268619659831451</v>
      </c>
      <c r="M191" s="51">
        <v>0</v>
      </c>
      <c r="N191" s="51">
        <v>0</v>
      </c>
    </row>
    <row r="192" spans="1:14" x14ac:dyDescent="0.3">
      <c r="A192" s="49" t="s">
        <v>252</v>
      </c>
      <c r="B192" s="50">
        <v>2029</v>
      </c>
      <c r="C192" s="50">
        <v>13</v>
      </c>
      <c r="D192" s="51">
        <v>3.9174402595345478E-2</v>
      </c>
      <c r="E192" s="51">
        <v>3.6062553462427011E-2</v>
      </c>
      <c r="F192" s="51">
        <v>3.0304918920381025E-2</v>
      </c>
      <c r="G192" s="51">
        <v>3.8317724839607527E-2</v>
      </c>
      <c r="H192" s="51">
        <v>3.7103747659085771E-2</v>
      </c>
      <c r="I192" s="51">
        <v>3.0003904040451897E-2</v>
      </c>
      <c r="J192" s="51">
        <v>2.8679650749749017E-2</v>
      </c>
      <c r="K192" s="51">
        <v>2.3987470354461214E-2</v>
      </c>
      <c r="L192" s="51">
        <v>67.418810091350437</v>
      </c>
      <c r="M192" s="51">
        <v>0</v>
      </c>
      <c r="N192" s="51">
        <v>0</v>
      </c>
    </row>
    <row r="193" spans="1:14" x14ac:dyDescent="0.3">
      <c r="A193" s="49" t="s">
        <v>253</v>
      </c>
      <c r="B193" s="50">
        <v>2029</v>
      </c>
      <c r="C193" s="50">
        <v>14</v>
      </c>
      <c r="D193" s="51">
        <v>3.9095985278508508E-2</v>
      </c>
      <c r="E193" s="51">
        <v>3.609849538947562E-2</v>
      </c>
      <c r="F193" s="51">
        <v>3.0544100110042282E-2</v>
      </c>
      <c r="G193" s="51">
        <v>3.8007329453329367E-2</v>
      </c>
      <c r="H193" s="51">
        <v>3.6859719158580648E-2</v>
      </c>
      <c r="I193" s="51">
        <v>2.9980729641885941E-2</v>
      </c>
      <c r="J193" s="51">
        <v>2.8728871918652338E-2</v>
      </c>
      <c r="K193" s="51">
        <v>2.4181683501935235E-2</v>
      </c>
      <c r="L193" s="51">
        <v>71.818634094013404</v>
      </c>
      <c r="M193" s="51">
        <v>0</v>
      </c>
      <c r="N193" s="51">
        <v>0</v>
      </c>
    </row>
    <row r="194" spans="1:14" x14ac:dyDescent="0.3">
      <c r="A194" s="49" t="s">
        <v>254</v>
      </c>
      <c r="B194" s="50">
        <v>2029</v>
      </c>
      <c r="C194" s="50">
        <v>15</v>
      </c>
      <c r="D194" s="51">
        <v>3.9028265881612949E-2</v>
      </c>
      <c r="E194" s="51">
        <v>3.6129534013610833E-2</v>
      </c>
      <c r="F194" s="51">
        <v>3.0750651501570955E-2</v>
      </c>
      <c r="G194" s="51">
        <v>3.7739279114376564E-2</v>
      </c>
      <c r="H194" s="51">
        <v>3.6648981740544644E-2</v>
      </c>
      <c r="I194" s="51">
        <v>2.996071676261888E-2</v>
      </c>
      <c r="J194" s="51">
        <v>2.8771378191591472E-2</v>
      </c>
      <c r="K194" s="51">
        <v>2.4349401523242577E-2</v>
      </c>
      <c r="L194" s="51">
        <v>75.618221225084994</v>
      </c>
      <c r="M194" s="51">
        <v>0</v>
      </c>
      <c r="N194" s="51">
        <v>0</v>
      </c>
    </row>
    <row r="195" spans="1:14" x14ac:dyDescent="0.3">
      <c r="A195" s="49" t="s">
        <v>255</v>
      </c>
      <c r="B195" s="50">
        <v>2029</v>
      </c>
      <c r="C195" s="50">
        <v>16</v>
      </c>
      <c r="D195" s="51">
        <v>3.8969237539919772E-2</v>
      </c>
      <c r="E195" s="51">
        <v>3.6156589164647771E-2</v>
      </c>
      <c r="F195" s="51">
        <v>3.093069424671176E-2</v>
      </c>
      <c r="G195" s="51">
        <v>3.7505630149323309E-2</v>
      </c>
      <c r="H195" s="51">
        <v>3.646529020031207E-2</v>
      </c>
      <c r="I195" s="51">
        <v>2.9943272320851901E-2</v>
      </c>
      <c r="J195" s="51">
        <v>2.8808429242223609E-2</v>
      </c>
      <c r="K195" s="51">
        <v>2.4495594742965168E-2</v>
      </c>
      <c r="L195" s="51">
        <v>78.930172272313015</v>
      </c>
      <c r="M195" s="51">
        <v>0</v>
      </c>
      <c r="N195" s="51">
        <v>0</v>
      </c>
    </row>
    <row r="196" spans="1:14" x14ac:dyDescent="0.3">
      <c r="A196" s="49" t="s">
        <v>256</v>
      </c>
      <c r="B196" s="50">
        <v>2029</v>
      </c>
      <c r="C196" s="50">
        <v>17</v>
      </c>
      <c r="D196" s="51">
        <v>3.891736553243872E-2</v>
      </c>
      <c r="E196" s="51">
        <v>3.6180364269228632E-2</v>
      </c>
      <c r="F196" s="51">
        <v>3.108890940836068E-2</v>
      </c>
      <c r="G196" s="51">
        <v>3.7300307747989703E-2</v>
      </c>
      <c r="H196" s="51">
        <v>3.6303868607296987E-2</v>
      </c>
      <c r="I196" s="51">
        <v>2.9927942765796071E-2</v>
      </c>
      <c r="J196" s="51">
        <v>2.8840988387888938E-2</v>
      </c>
      <c r="K196" s="51">
        <v>2.4624064145452328E-2</v>
      </c>
      <c r="L196" s="51">
        <v>81.840597071161227</v>
      </c>
      <c r="M196" s="51">
        <v>0</v>
      </c>
      <c r="N196" s="51">
        <v>0</v>
      </c>
    </row>
    <row r="197" spans="1:14" x14ac:dyDescent="0.3">
      <c r="A197" s="49" t="s">
        <v>257</v>
      </c>
      <c r="B197" s="50">
        <v>2029</v>
      </c>
      <c r="C197" s="50">
        <v>18</v>
      </c>
      <c r="D197" s="51">
        <v>3.8871456131886542E-2</v>
      </c>
      <c r="E197" s="51">
        <v>3.6201406462356985E-2</v>
      </c>
      <c r="F197" s="51">
        <v>3.1228937982196385E-2</v>
      </c>
      <c r="G197" s="51">
        <v>3.7118586838718895E-2</v>
      </c>
      <c r="H197" s="51">
        <v>3.616100217641504E-2</v>
      </c>
      <c r="I197" s="51">
        <v>2.991437531935395E-2</v>
      </c>
      <c r="J197" s="51">
        <v>2.8869804910182428E-2</v>
      </c>
      <c r="K197" s="51">
        <v>2.473776618907644E-2</v>
      </c>
      <c r="L197" s="51">
        <v>84.416473046582126</v>
      </c>
      <c r="M197" s="51">
        <v>0</v>
      </c>
      <c r="N197" s="51">
        <v>0</v>
      </c>
    </row>
    <row r="198" spans="1:14" x14ac:dyDescent="0.3">
      <c r="A198" s="49" t="s">
        <v>258</v>
      </c>
      <c r="B198" s="50">
        <v>2029</v>
      </c>
      <c r="C198" s="50">
        <v>19</v>
      </c>
      <c r="D198" s="51">
        <v>3.8830566870497497E-2</v>
      </c>
      <c r="E198" s="51">
        <v>3.6220147716319699E-2</v>
      </c>
      <c r="F198" s="51">
        <v>3.1353654595540043E-2</v>
      </c>
      <c r="G198" s="51">
        <v>3.6956736897973429E-2</v>
      </c>
      <c r="H198" s="51">
        <v>3.6033758022368349E-2</v>
      </c>
      <c r="I198" s="51">
        <v>2.9902291457284708E-2</v>
      </c>
      <c r="J198" s="51">
        <v>2.889547037952445E-2</v>
      </c>
      <c r="K198" s="51">
        <v>2.4839035047443087E-2</v>
      </c>
      <c r="L198" s="51">
        <v>86.71068000197603</v>
      </c>
      <c r="M198" s="51">
        <v>0</v>
      </c>
      <c r="N198" s="51">
        <v>0</v>
      </c>
    </row>
    <row r="199" spans="1:14" x14ac:dyDescent="0.3">
      <c r="A199" s="49" t="s">
        <v>259</v>
      </c>
      <c r="B199" s="50">
        <v>2029</v>
      </c>
      <c r="C199" s="50">
        <v>20</v>
      </c>
      <c r="D199" s="51">
        <v>3.8793943726135781E-2</v>
      </c>
      <c r="E199" s="51">
        <v>3.6236933630911454E-2</v>
      </c>
      <c r="F199" s="51">
        <v>3.1465359096419392E-2</v>
      </c>
      <c r="G199" s="51">
        <v>3.6811773317231303E-2</v>
      </c>
      <c r="H199" s="51">
        <v>3.5919789687785385E-2</v>
      </c>
      <c r="I199" s="51">
        <v>2.9891468346033127E-2</v>
      </c>
      <c r="J199" s="51">
        <v>2.8918458082331809E-2</v>
      </c>
      <c r="K199" s="51">
        <v>2.4929738178126225E-2</v>
      </c>
      <c r="L199" s="51">
        <v>88.765524468928248</v>
      </c>
      <c r="M199" s="51">
        <v>0</v>
      </c>
      <c r="N199" s="51">
        <v>0</v>
      </c>
    </row>
    <row r="200" spans="1:14" x14ac:dyDescent="0.3">
      <c r="A200" s="49" t="s">
        <v>260</v>
      </c>
      <c r="B200" s="50">
        <v>2029</v>
      </c>
      <c r="C200" s="50">
        <v>21</v>
      </c>
      <c r="D200" s="51">
        <v>3.8760976255274165E-2</v>
      </c>
      <c r="E200" s="51">
        <v>3.6252043997862006E-2</v>
      </c>
      <c r="F200" s="51">
        <v>3.1565913402774912E-2</v>
      </c>
      <c r="G200" s="51">
        <v>3.6681279808074667E-2</v>
      </c>
      <c r="H200" s="51">
        <v>3.581719752059187E-2</v>
      </c>
      <c r="I200" s="51">
        <v>2.988172558333382E-2</v>
      </c>
      <c r="J200" s="51">
        <v>2.8939151183257059E-2</v>
      </c>
      <c r="K200" s="51">
        <v>2.5011387443091549E-2</v>
      </c>
      <c r="L200" s="51">
        <v>90.615257097571558</v>
      </c>
      <c r="M200" s="51">
        <v>0</v>
      </c>
      <c r="N200" s="51">
        <v>0</v>
      </c>
    </row>
    <row r="201" spans="1:14" x14ac:dyDescent="0.3">
      <c r="A201" s="49" t="s">
        <v>261</v>
      </c>
      <c r="B201" s="50">
        <v>2030</v>
      </c>
      <c r="C201" s="50">
        <v>1</v>
      </c>
      <c r="D201" s="51">
        <v>3.6855526168513703E-2</v>
      </c>
      <c r="E201" s="51">
        <v>3.2903780780650232E-2</v>
      </c>
      <c r="F201" s="51">
        <v>3.0877587650944997E-2</v>
      </c>
      <c r="G201" s="51">
        <v>3.8229812454447454E-2</v>
      </c>
      <c r="H201" s="51">
        <v>3.7179297842635572E-2</v>
      </c>
      <c r="I201" s="51">
        <v>3.1653143692587447E-2</v>
      </c>
      <c r="J201" s="51">
        <v>3.0372159911918925E-2</v>
      </c>
      <c r="K201" s="51">
        <v>2.6973919298791491E-2</v>
      </c>
      <c r="L201" s="51">
        <v>60.65408247092563</v>
      </c>
      <c r="M201" s="51">
        <v>0</v>
      </c>
      <c r="N201" s="51">
        <v>0</v>
      </c>
    </row>
    <row r="202" spans="1:14" x14ac:dyDescent="0.3">
      <c r="A202" s="49" t="s">
        <v>262</v>
      </c>
      <c r="B202" s="50">
        <v>2030</v>
      </c>
      <c r="C202" s="50">
        <v>2</v>
      </c>
      <c r="D202" s="51">
        <v>3.9089026452209609E-2</v>
      </c>
      <c r="E202" s="51">
        <v>3.5201446134259927E-2</v>
      </c>
      <c r="F202" s="51">
        <v>3.1659096571448046E-2</v>
      </c>
      <c r="G202" s="51">
        <v>3.7789736388942251E-2</v>
      </c>
      <c r="H202" s="51">
        <v>3.6386255663823287E-2</v>
      </c>
      <c r="I202" s="51">
        <v>3.1421803646991181E-2</v>
      </c>
      <c r="J202" s="51">
        <v>3.0275636178837911E-2</v>
      </c>
      <c r="K202" s="51">
        <v>2.5988248636775364E-2</v>
      </c>
      <c r="L202" s="51">
        <v>59.750549360610989</v>
      </c>
      <c r="M202" s="51">
        <v>0</v>
      </c>
      <c r="N202" s="51">
        <v>0</v>
      </c>
    </row>
    <row r="203" spans="1:14" x14ac:dyDescent="0.3">
      <c r="A203" s="49" t="s">
        <v>263</v>
      </c>
      <c r="B203" s="50">
        <v>2030</v>
      </c>
      <c r="C203" s="50">
        <v>3</v>
      </c>
      <c r="D203" s="51">
        <v>3.9119032212591581E-2</v>
      </c>
      <c r="E203" s="51">
        <v>3.5384546702041074E-2</v>
      </c>
      <c r="F203" s="51">
        <v>3.1484982992698037E-2</v>
      </c>
      <c r="G203" s="51">
        <v>3.794552504421126E-2</v>
      </c>
      <c r="H203" s="51">
        <v>3.5885773361487086E-2</v>
      </c>
      <c r="I203" s="51">
        <v>3.1153071948527674E-2</v>
      </c>
      <c r="J203" s="51">
        <v>2.9498625298631884E-2</v>
      </c>
      <c r="K203" s="51">
        <v>2.5508499549873397E-2</v>
      </c>
      <c r="L203" s="51">
        <v>60.906873383496816</v>
      </c>
      <c r="M203" s="51">
        <v>0</v>
      </c>
      <c r="N203" s="51">
        <v>0</v>
      </c>
    </row>
    <row r="204" spans="1:14" x14ac:dyDescent="0.3">
      <c r="A204" s="49" t="s">
        <v>264</v>
      </c>
      <c r="B204" s="50">
        <v>2030</v>
      </c>
      <c r="C204" s="50">
        <v>4</v>
      </c>
      <c r="D204" s="51">
        <v>3.9107655784061134E-2</v>
      </c>
      <c r="E204" s="51">
        <v>3.5465040315140639E-2</v>
      </c>
      <c r="F204" s="51">
        <v>3.1810767033637874E-2</v>
      </c>
      <c r="G204" s="51">
        <v>3.7405222033605572E-2</v>
      </c>
      <c r="H204" s="51">
        <v>3.5457412331761973E-2</v>
      </c>
      <c r="I204" s="51">
        <v>3.1093182434451673E-2</v>
      </c>
      <c r="J204" s="51">
        <v>2.9354777347218509E-2</v>
      </c>
      <c r="K204" s="51">
        <v>2.4843957375797823E-2</v>
      </c>
      <c r="L204" s="51">
        <v>61.316586089392416</v>
      </c>
      <c r="M204" s="51">
        <v>0</v>
      </c>
      <c r="N204" s="51">
        <v>0</v>
      </c>
    </row>
    <row r="205" spans="1:14" x14ac:dyDescent="0.3">
      <c r="A205" s="49" t="s">
        <v>265</v>
      </c>
      <c r="B205" s="50">
        <v>2030</v>
      </c>
      <c r="C205" s="50">
        <v>5</v>
      </c>
      <c r="D205" s="51">
        <v>3.9034372572416286E-2</v>
      </c>
      <c r="E205" s="51">
        <v>3.5281172497466637E-2</v>
      </c>
      <c r="F205" s="51">
        <v>3.0197088206101019E-2</v>
      </c>
      <c r="G205" s="51">
        <v>3.735041604439384E-2</v>
      </c>
      <c r="H205" s="51">
        <v>3.5341421958175932E-2</v>
      </c>
      <c r="I205" s="51">
        <v>3.0514255429657633E-2</v>
      </c>
      <c r="J205" s="51">
        <v>2.9186985672389597E-2</v>
      </c>
      <c r="K205" s="51">
        <v>2.5032419743059621E-2</v>
      </c>
      <c r="L205" s="51">
        <v>61.594998574925079</v>
      </c>
      <c r="M205" s="51">
        <v>0</v>
      </c>
      <c r="N205" s="51">
        <v>0</v>
      </c>
    </row>
    <row r="206" spans="1:14" x14ac:dyDescent="0.3">
      <c r="A206" s="49" t="s">
        <v>266</v>
      </c>
      <c r="B206" s="50">
        <v>2030</v>
      </c>
      <c r="C206" s="50">
        <v>6</v>
      </c>
      <c r="D206" s="51">
        <v>3.864453310547012E-2</v>
      </c>
      <c r="E206" s="51">
        <v>3.5059458775458414E-2</v>
      </c>
      <c r="F206" s="51">
        <v>2.868971687580665E-2</v>
      </c>
      <c r="G206" s="51">
        <v>3.7437536603492964E-2</v>
      </c>
      <c r="H206" s="51">
        <v>3.5394276840295662E-2</v>
      </c>
      <c r="I206" s="51">
        <v>3.0560473509807579E-2</v>
      </c>
      <c r="J206" s="51">
        <v>2.9068985595559923E-2</v>
      </c>
      <c r="K206" s="51">
        <v>2.4891974283442357E-2</v>
      </c>
      <c r="L206" s="51">
        <v>61.688424580946716</v>
      </c>
      <c r="M206" s="51">
        <v>0</v>
      </c>
      <c r="N206" s="51">
        <v>0</v>
      </c>
    </row>
    <row r="207" spans="1:14" x14ac:dyDescent="0.3">
      <c r="A207" s="49" t="s">
        <v>267</v>
      </c>
      <c r="B207" s="50">
        <v>2030</v>
      </c>
      <c r="C207" s="50">
        <v>7</v>
      </c>
      <c r="D207" s="51">
        <v>3.8313642994921279E-2</v>
      </c>
      <c r="E207" s="51">
        <v>3.4911579896545947E-2</v>
      </c>
      <c r="F207" s="51">
        <v>2.8493080562949365E-2</v>
      </c>
      <c r="G207" s="51">
        <v>3.7410723350604004E-2</v>
      </c>
      <c r="H207" s="51">
        <v>3.5581952342882944E-2</v>
      </c>
      <c r="I207" s="51">
        <v>3.0635819704547231E-2</v>
      </c>
      <c r="J207" s="51">
        <v>2.9019972659332975E-2</v>
      </c>
      <c r="K207" s="51">
        <v>2.4588855075888406E-2</v>
      </c>
      <c r="L207" s="51">
        <v>62.850364203060394</v>
      </c>
      <c r="M207" s="51">
        <v>0</v>
      </c>
      <c r="N207" s="51">
        <v>0</v>
      </c>
    </row>
    <row r="208" spans="1:14" x14ac:dyDescent="0.3">
      <c r="A208" s="49" t="s">
        <v>268</v>
      </c>
      <c r="B208" s="50">
        <v>2030</v>
      </c>
      <c r="C208" s="50">
        <v>8</v>
      </c>
      <c r="D208" s="51">
        <v>3.824923926890017E-2</v>
      </c>
      <c r="E208" s="51">
        <v>3.5042481125159057E-2</v>
      </c>
      <c r="F208" s="51">
        <v>2.8643681463769288E-2</v>
      </c>
      <c r="G208" s="51">
        <v>3.7670990177166609E-2</v>
      </c>
      <c r="H208" s="51">
        <v>3.5705517088380136E-2</v>
      </c>
      <c r="I208" s="51">
        <v>3.0636509841069894E-2</v>
      </c>
      <c r="J208" s="51">
        <v>2.9089984129359397E-2</v>
      </c>
      <c r="K208" s="51">
        <v>2.4177486271838876E-2</v>
      </c>
      <c r="L208" s="51">
        <v>62.639239909520796</v>
      </c>
      <c r="M208" s="51">
        <v>0</v>
      </c>
      <c r="N208" s="51">
        <v>0</v>
      </c>
    </row>
    <row r="209" spans="1:14" x14ac:dyDescent="0.3">
      <c r="A209" s="49" t="s">
        <v>269</v>
      </c>
      <c r="B209" s="50">
        <v>2030</v>
      </c>
      <c r="C209" s="50">
        <v>9</v>
      </c>
      <c r="D209" s="51">
        <v>3.8414956676128292E-2</v>
      </c>
      <c r="E209" s="51">
        <v>3.5210078244073843E-2</v>
      </c>
      <c r="F209" s="51">
        <v>2.892247547927948E-2</v>
      </c>
      <c r="G209" s="51">
        <v>3.7998120665329968E-2</v>
      </c>
      <c r="H209" s="51">
        <v>3.5888866576669377E-2</v>
      </c>
      <c r="I209" s="51">
        <v>3.0634649746475829E-2</v>
      </c>
      <c r="J209" s="51">
        <v>2.8996038515410005E-2</v>
      </c>
      <c r="K209" s="51">
        <v>2.4223575911849721E-2</v>
      </c>
      <c r="L209" s="51">
        <v>62.781925245663004</v>
      </c>
      <c r="M209" s="51">
        <v>0</v>
      </c>
      <c r="N209" s="51">
        <v>0</v>
      </c>
    </row>
    <row r="210" spans="1:14" x14ac:dyDescent="0.3">
      <c r="A210" s="49" t="s">
        <v>270</v>
      </c>
      <c r="B210" s="50">
        <v>2030</v>
      </c>
      <c r="C210" s="50">
        <v>10</v>
      </c>
      <c r="D210" s="51">
        <v>3.8918320153989154E-2</v>
      </c>
      <c r="E210" s="51">
        <v>3.5748940196317483E-2</v>
      </c>
      <c r="F210" s="51">
        <v>2.9522946752603516E-2</v>
      </c>
      <c r="G210" s="51">
        <v>3.8531649918324057E-2</v>
      </c>
      <c r="H210" s="51">
        <v>3.668742751178402E-2</v>
      </c>
      <c r="I210" s="51">
        <v>3.0639736906970694E-2</v>
      </c>
      <c r="J210" s="51">
        <v>2.9061972157056158E-2</v>
      </c>
      <c r="K210" s="51">
        <v>2.4028115988767754E-2</v>
      </c>
      <c r="L210" s="51">
        <v>62.819119419929088</v>
      </c>
      <c r="M210" s="51">
        <v>0</v>
      </c>
      <c r="N210" s="51">
        <v>0</v>
      </c>
    </row>
    <row r="211" spans="1:14" x14ac:dyDescent="0.3">
      <c r="A211" s="49" t="s">
        <v>271</v>
      </c>
      <c r="B211" s="50">
        <v>2030</v>
      </c>
      <c r="C211" s="50">
        <v>11</v>
      </c>
      <c r="D211" s="51">
        <v>3.9203377218879489E-2</v>
      </c>
      <c r="E211" s="51">
        <v>3.6078741088910592E-2</v>
      </c>
      <c r="F211" s="51">
        <v>2.9898306569454448E-2</v>
      </c>
      <c r="G211" s="51">
        <v>3.9088258565477207E-2</v>
      </c>
      <c r="H211" s="51">
        <v>3.764354662274743E-2</v>
      </c>
      <c r="I211" s="51">
        <v>3.0635067000481415E-2</v>
      </c>
      <c r="J211" s="51">
        <v>2.8867415562926269E-2</v>
      </c>
      <c r="K211" s="51">
        <v>2.361584696745345E-2</v>
      </c>
      <c r="L211" s="51">
        <v>62.974863460521576</v>
      </c>
      <c r="M211" s="51">
        <v>0</v>
      </c>
      <c r="N211" s="51">
        <v>0</v>
      </c>
    </row>
    <row r="212" spans="1:14" x14ac:dyDescent="0.3">
      <c r="A212" s="49" t="s">
        <v>272</v>
      </c>
      <c r="B212" s="50">
        <v>2030</v>
      </c>
      <c r="C212" s="50">
        <v>12</v>
      </c>
      <c r="D212" s="51">
        <v>3.9105986285503776E-2</v>
      </c>
      <c r="E212" s="51">
        <v>3.6121418262697887E-2</v>
      </c>
      <c r="F212" s="51">
        <v>3.0216538656375899E-2</v>
      </c>
      <c r="G212" s="51">
        <v>3.8659112947903224E-2</v>
      </c>
      <c r="H212" s="51">
        <v>3.7310549723867596E-2</v>
      </c>
      <c r="I212" s="51">
        <v>3.0564849999270016E-2</v>
      </c>
      <c r="J212" s="51">
        <v>2.891483960543579E-2</v>
      </c>
      <c r="K212" s="51">
        <v>2.3877007877721998E-2</v>
      </c>
      <c r="L212" s="51">
        <v>68.626815812883876</v>
      </c>
      <c r="M212" s="51">
        <v>0</v>
      </c>
      <c r="N212" s="51">
        <v>0</v>
      </c>
    </row>
    <row r="213" spans="1:14" x14ac:dyDescent="0.3">
      <c r="A213" s="49" t="s">
        <v>273</v>
      </c>
      <c r="B213" s="50">
        <v>2030</v>
      </c>
      <c r="C213" s="50">
        <v>13</v>
      </c>
      <c r="D213" s="51">
        <v>3.9023830778150734E-2</v>
      </c>
      <c r="E213" s="51">
        <v>3.6157419199780633E-2</v>
      </c>
      <c r="F213" s="51">
        <v>3.048498786053528E-2</v>
      </c>
      <c r="G213" s="51">
        <v>3.829710105708261E-2</v>
      </c>
      <c r="H213" s="51">
        <v>3.70296454525334E-2</v>
      </c>
      <c r="I213" s="51">
        <v>3.0505617448976268E-2</v>
      </c>
      <c r="J213" s="51">
        <v>2.8954844831159138E-2</v>
      </c>
      <c r="K213" s="51">
        <v>2.4097313878909229E-2</v>
      </c>
      <c r="L213" s="51">
        <v>73.39460062558544</v>
      </c>
      <c r="M213" s="51">
        <v>0</v>
      </c>
      <c r="N213" s="51">
        <v>0</v>
      </c>
    </row>
    <row r="214" spans="1:14" x14ac:dyDescent="0.3">
      <c r="A214" s="49" t="s">
        <v>274</v>
      </c>
      <c r="B214" s="50">
        <v>2030</v>
      </c>
      <c r="C214" s="50">
        <v>14</v>
      </c>
      <c r="D214" s="51">
        <v>3.8953645067931031E-2</v>
      </c>
      <c r="E214" s="51">
        <v>3.618817491438988E-2</v>
      </c>
      <c r="F214" s="51">
        <v>3.0714324866158944E-2</v>
      </c>
      <c r="G214" s="51">
        <v>3.7987833151815628E-2</v>
      </c>
      <c r="H214" s="51">
        <v>3.6789668043561707E-2</v>
      </c>
      <c r="I214" s="51">
        <v>3.045501489359765E-2</v>
      </c>
      <c r="J214" s="51">
        <v>2.8989021422240566E-2</v>
      </c>
      <c r="K214" s="51">
        <v>2.4285521993704786E-2</v>
      </c>
      <c r="L214" s="51">
        <v>77.467734296541622</v>
      </c>
      <c r="M214" s="51">
        <v>0</v>
      </c>
      <c r="N214" s="51">
        <v>0</v>
      </c>
    </row>
    <row r="215" spans="1:14" x14ac:dyDescent="0.3">
      <c r="A215" s="49" t="s">
        <v>275</v>
      </c>
      <c r="B215" s="50">
        <v>2030</v>
      </c>
      <c r="C215" s="50">
        <v>15</v>
      </c>
      <c r="D215" s="51">
        <v>3.8893034297778753E-2</v>
      </c>
      <c r="E215" s="51">
        <v>3.6214734844370135E-2</v>
      </c>
      <c r="F215" s="51">
        <v>3.0912375046056772E-2</v>
      </c>
      <c r="G215" s="51">
        <v>3.7720756479613586E-2</v>
      </c>
      <c r="H215" s="51">
        <v>3.6582429055291972E-2</v>
      </c>
      <c r="I215" s="51">
        <v>3.0411315686970395E-2</v>
      </c>
      <c r="J215" s="51">
        <v>2.9018535542709535E-2</v>
      </c>
      <c r="K215" s="51">
        <v>2.4448054206472298E-2</v>
      </c>
      <c r="L215" s="51">
        <v>80.985199147393075</v>
      </c>
      <c r="M215" s="51">
        <v>0</v>
      </c>
      <c r="N215" s="51">
        <v>0</v>
      </c>
    </row>
    <row r="216" spans="1:14" x14ac:dyDescent="0.3">
      <c r="A216" s="49" t="s">
        <v>276</v>
      </c>
      <c r="B216" s="50">
        <v>2030</v>
      </c>
      <c r="C216" s="50">
        <v>16</v>
      </c>
      <c r="D216" s="51">
        <v>3.8840202267151645E-2</v>
      </c>
      <c r="E216" s="51">
        <v>3.6237886093407973E-2</v>
      </c>
      <c r="F216" s="51">
        <v>3.1085007618515067E-2</v>
      </c>
      <c r="G216" s="51">
        <v>3.7487956221670754E-2</v>
      </c>
      <c r="H216" s="51">
        <v>3.6401786959045883E-2</v>
      </c>
      <c r="I216" s="51">
        <v>3.0373224802840215E-2</v>
      </c>
      <c r="J216" s="51">
        <v>2.9044261843705749E-2</v>
      </c>
      <c r="K216" s="51">
        <v>2.4589727160326053E-2</v>
      </c>
      <c r="L216" s="51">
        <v>84.051235270396703</v>
      </c>
      <c r="M216" s="51">
        <v>0</v>
      </c>
      <c r="N216" s="51">
        <v>0</v>
      </c>
    </row>
    <row r="217" spans="1:14" x14ac:dyDescent="0.3">
      <c r="A217" s="49" t="s">
        <v>277</v>
      </c>
      <c r="B217" s="50">
        <v>2030</v>
      </c>
      <c r="C217" s="50">
        <v>17</v>
      </c>
      <c r="D217" s="51">
        <v>3.8793775357478771E-2</v>
      </c>
      <c r="E217" s="51">
        <v>3.6258230587744758E-2</v>
      </c>
      <c r="F217" s="51">
        <v>3.1236710983935306E-2</v>
      </c>
      <c r="G217" s="51">
        <v>3.7283379633963602E-2</v>
      </c>
      <c r="H217" s="51">
        <v>3.6243045108960099E-2</v>
      </c>
      <c r="I217" s="51">
        <v>3.0339751888475944E-2</v>
      </c>
      <c r="J217" s="51">
        <v>2.9066869202128105E-2</v>
      </c>
      <c r="K217" s="51">
        <v>2.4714224313919907E-2</v>
      </c>
      <c r="L217" s="51">
        <v>86.745558779200579</v>
      </c>
      <c r="M217" s="51">
        <v>0</v>
      </c>
      <c r="N217" s="51">
        <v>0</v>
      </c>
    </row>
    <row r="218" spans="1:14" x14ac:dyDescent="0.3">
      <c r="A218" s="49" t="s">
        <v>278</v>
      </c>
      <c r="B218" s="50">
        <v>2030</v>
      </c>
      <c r="C218" s="50">
        <v>18</v>
      </c>
      <c r="D218" s="51">
        <v>3.8752685149174217E-2</v>
      </c>
      <c r="E218" s="51">
        <v>3.6276236513963826E-2</v>
      </c>
      <c r="F218" s="51">
        <v>3.1370976282434383E-2</v>
      </c>
      <c r="G218" s="51">
        <v>3.7102318808197879E-2</v>
      </c>
      <c r="H218" s="51">
        <v>3.6102550388707695E-2</v>
      </c>
      <c r="I218" s="51">
        <v>3.031012663378034E-2</v>
      </c>
      <c r="J218" s="51">
        <v>2.9086877879710461E-2</v>
      </c>
      <c r="K218" s="51">
        <v>2.4824410712509418E-2</v>
      </c>
      <c r="L218" s="51">
        <v>89.130173973204663</v>
      </c>
      <c r="M218" s="51">
        <v>0</v>
      </c>
      <c r="N218" s="51">
        <v>0</v>
      </c>
    </row>
    <row r="219" spans="1:14" x14ac:dyDescent="0.3">
      <c r="A219" s="49" t="s">
        <v>279</v>
      </c>
      <c r="B219" s="50">
        <v>2030</v>
      </c>
      <c r="C219" s="50">
        <v>19</v>
      </c>
      <c r="D219" s="51">
        <v>3.8716088107006656E-2</v>
      </c>
      <c r="E219" s="51">
        <v>3.6292273513246508E-2</v>
      </c>
      <c r="F219" s="51">
        <v>3.1490559827847243E-2</v>
      </c>
      <c r="G219" s="51">
        <v>3.6941056771599562E-2</v>
      </c>
      <c r="H219" s="51">
        <v>3.5977418601511879E-2</v>
      </c>
      <c r="I219" s="51">
        <v>3.0283740865976891E-2</v>
      </c>
      <c r="J219" s="51">
        <v>2.9104698631841286E-2</v>
      </c>
      <c r="K219" s="51">
        <v>2.4922548357507082E-2</v>
      </c>
      <c r="L219" s="51">
        <v>91.254034289549367</v>
      </c>
      <c r="M219" s="51">
        <v>0</v>
      </c>
      <c r="N219" s="51">
        <v>0</v>
      </c>
    </row>
    <row r="220" spans="1:14" x14ac:dyDescent="0.3">
      <c r="A220" s="49" t="s">
        <v>280</v>
      </c>
      <c r="B220" s="50">
        <v>2030</v>
      </c>
      <c r="C220" s="50">
        <v>20</v>
      </c>
      <c r="D220" s="51">
        <v>3.8683309359898409E-2</v>
      </c>
      <c r="E220" s="51">
        <v>3.6306637317333607E-2</v>
      </c>
      <c r="F220" s="51">
        <v>3.1597666811396571E-2</v>
      </c>
      <c r="G220" s="51">
        <v>3.6796619756946446E-2</v>
      </c>
      <c r="H220" s="51">
        <v>3.5865342243293782E-2</v>
      </c>
      <c r="I220" s="51">
        <v>3.02601080159196E-2</v>
      </c>
      <c r="J220" s="51">
        <v>2.9120660083717644E-2</v>
      </c>
      <c r="K220" s="51">
        <v>2.5010446965062539E-2</v>
      </c>
      <c r="L220" s="51">
        <v>93.156304967161816</v>
      </c>
      <c r="M220" s="51">
        <v>0</v>
      </c>
      <c r="N220" s="51">
        <v>0</v>
      </c>
    </row>
    <row r="221" spans="1:14" x14ac:dyDescent="0.3">
      <c r="A221" s="49" t="s">
        <v>281</v>
      </c>
      <c r="B221" s="50">
        <v>2031</v>
      </c>
      <c r="C221" s="50">
        <v>1</v>
      </c>
      <c r="D221" s="51">
        <v>4.141186674725332E-2</v>
      </c>
      <c r="E221" s="51">
        <v>3.7591018102013998E-2</v>
      </c>
      <c r="F221" s="51">
        <v>3.2471865848771209E-2</v>
      </c>
      <c r="G221" s="51">
        <v>3.7332057280816837E-2</v>
      </c>
      <c r="H221" s="51">
        <v>3.5561491797858509E-2</v>
      </c>
      <c r="I221" s="51">
        <v>3.1181209999571049E-2</v>
      </c>
      <c r="J221" s="51">
        <v>3.0175251496433648E-2</v>
      </c>
      <c r="K221" s="51">
        <v>2.4963151148278583E-2</v>
      </c>
      <c r="L221" s="51">
        <v>58.810874925883745</v>
      </c>
      <c r="M221" s="51">
        <v>0</v>
      </c>
      <c r="N221" s="51">
        <v>0</v>
      </c>
    </row>
    <row r="222" spans="1:14" x14ac:dyDescent="0.3">
      <c r="A222" s="49" t="s">
        <v>282</v>
      </c>
      <c r="B222" s="50">
        <v>2031</v>
      </c>
      <c r="C222" s="50">
        <v>2</v>
      </c>
      <c r="D222" s="51">
        <v>4.0319134240667374E-2</v>
      </c>
      <c r="E222" s="51">
        <v>3.6699839065068691E-2</v>
      </c>
      <c r="F222" s="51">
        <v>3.1807021620952981E-2</v>
      </c>
      <c r="G222" s="51">
        <v>3.7794796974156622E-2</v>
      </c>
      <c r="H222" s="51">
        <v>3.5199951754227188E-2</v>
      </c>
      <c r="I222" s="51">
        <v>3.0887935870892846E-2</v>
      </c>
      <c r="J222" s="51">
        <v>2.9035480672293033E-2</v>
      </c>
      <c r="K222" s="51">
        <v>2.4731539745741146E-2</v>
      </c>
      <c r="L222" s="51">
        <v>61.040902134005158</v>
      </c>
      <c r="M222" s="51">
        <v>0</v>
      </c>
      <c r="N222" s="51">
        <v>0</v>
      </c>
    </row>
    <row r="223" spans="1:14" x14ac:dyDescent="0.3">
      <c r="A223" s="49" t="s">
        <v>283</v>
      </c>
      <c r="B223" s="50">
        <v>2031</v>
      </c>
      <c r="C223" s="50">
        <v>3</v>
      </c>
      <c r="D223" s="51">
        <v>3.9919207401136705E-2</v>
      </c>
      <c r="E223" s="51">
        <v>3.6387986446933633E-2</v>
      </c>
      <c r="F223" s="51">
        <v>3.2147036861012758E-2</v>
      </c>
      <c r="G223" s="51">
        <v>3.7108082080008098E-2</v>
      </c>
      <c r="H223" s="51">
        <v>3.4836933403230665E-2</v>
      </c>
      <c r="I223" s="51">
        <v>3.0891401213067878E-2</v>
      </c>
      <c r="J223" s="51">
        <v>2.8988165026210311E-2</v>
      </c>
      <c r="K223" s="51">
        <v>2.4076428708272736E-2</v>
      </c>
      <c r="L223" s="51">
        <v>61.555318300528697</v>
      </c>
      <c r="M223" s="51">
        <v>0</v>
      </c>
      <c r="N223" s="51">
        <v>0</v>
      </c>
    </row>
    <row r="224" spans="1:14" x14ac:dyDescent="0.3">
      <c r="A224" s="49" t="s">
        <v>284</v>
      </c>
      <c r="B224" s="50">
        <v>2031</v>
      </c>
      <c r="C224" s="50">
        <v>4</v>
      </c>
      <c r="D224" s="51">
        <v>3.9634623067070343E-2</v>
      </c>
      <c r="E224" s="51">
        <v>3.5936120249382295E-2</v>
      </c>
      <c r="F224" s="51">
        <v>3.000961738317022E-2</v>
      </c>
      <c r="G224" s="51">
        <v>3.7108151087494531E-2</v>
      </c>
      <c r="H224" s="51">
        <v>3.4835105447391268E-2</v>
      </c>
      <c r="I224" s="51">
        <v>3.0200503050437654E-2</v>
      </c>
      <c r="J224" s="51">
        <v>2.8860481967376461E-2</v>
      </c>
      <c r="K224" s="51">
        <v>2.449755594237531E-2</v>
      </c>
      <c r="L224" s="51">
        <v>61.854211595100359</v>
      </c>
      <c r="M224" s="51">
        <v>0</v>
      </c>
      <c r="N224" s="51">
        <v>0</v>
      </c>
    </row>
    <row r="225" spans="1:14" x14ac:dyDescent="0.3">
      <c r="A225" s="49" t="s">
        <v>285</v>
      </c>
      <c r="B225" s="50">
        <v>2031</v>
      </c>
      <c r="C225" s="50">
        <v>5</v>
      </c>
      <c r="D225" s="51">
        <v>3.9046392569737645E-2</v>
      </c>
      <c r="E225" s="51">
        <v>3.554368250105263E-2</v>
      </c>
      <c r="F225" s="51">
        <v>2.8198261778891551E-2</v>
      </c>
      <c r="G225" s="51">
        <v>3.7259569966002826E-2</v>
      </c>
      <c r="H225" s="51">
        <v>3.4993312725015602E-2</v>
      </c>
      <c r="I225" s="51">
        <v>3.0315030160649833E-2</v>
      </c>
      <c r="J225" s="51">
        <v>2.8776257310497932E-2</v>
      </c>
      <c r="K225" s="51">
        <v>2.4424312984193272E-2</v>
      </c>
      <c r="L225" s="51">
        <v>61.920765863485059</v>
      </c>
      <c r="M225" s="51">
        <v>0</v>
      </c>
      <c r="N225" s="51">
        <v>0</v>
      </c>
    </row>
    <row r="226" spans="1:14" x14ac:dyDescent="0.3">
      <c r="A226" s="49" t="s">
        <v>286</v>
      </c>
      <c r="B226" s="50">
        <v>2031</v>
      </c>
      <c r="C226" s="50">
        <v>6</v>
      </c>
      <c r="D226" s="51">
        <v>3.8591796134805643E-2</v>
      </c>
      <c r="E226" s="51">
        <v>3.5294591475748004E-2</v>
      </c>
      <c r="F226" s="51">
        <v>2.8038207454299614E-2</v>
      </c>
      <c r="G226" s="51">
        <v>3.7254472354831293E-2</v>
      </c>
      <c r="H226" s="51">
        <v>3.5277239676387614E-2</v>
      </c>
      <c r="I226" s="51">
        <v>3.04417530451217E-2</v>
      </c>
      <c r="J226" s="51">
        <v>2.8762026846482682E-2</v>
      </c>
      <c r="K226" s="51">
        <v>2.413387568712376E-2</v>
      </c>
      <c r="L226" s="51">
        <v>63.269331084725891</v>
      </c>
      <c r="M226" s="51">
        <v>0</v>
      </c>
      <c r="N226" s="51">
        <v>0</v>
      </c>
    </row>
    <row r="227" spans="1:14" x14ac:dyDescent="0.3">
      <c r="A227" s="49" t="s">
        <v>287</v>
      </c>
      <c r="B227" s="50">
        <v>2031</v>
      </c>
      <c r="C227" s="50">
        <v>7</v>
      </c>
      <c r="D227" s="51">
        <v>3.8481445267849933E-2</v>
      </c>
      <c r="E227" s="51">
        <v>3.5398809159826426E-2</v>
      </c>
      <c r="F227" s="51">
        <v>2.8271491220591284E-2</v>
      </c>
      <c r="G227" s="51">
        <v>3.7577885014349811E-2</v>
      </c>
      <c r="H227" s="51">
        <v>3.5459971048682357E-2</v>
      </c>
      <c r="I227" s="51">
        <v>3.0467128869482329E-2</v>
      </c>
      <c r="J227" s="51">
        <v>2.8876361319660711E-2</v>
      </c>
      <c r="K227" s="51">
        <v>2.3711573650123847E-2</v>
      </c>
      <c r="L227" s="51">
        <v>62.969986220202486</v>
      </c>
      <c r="M227" s="51">
        <v>0</v>
      </c>
      <c r="N227" s="51">
        <v>0</v>
      </c>
    </row>
    <row r="228" spans="1:14" x14ac:dyDescent="0.3">
      <c r="A228" s="49" t="s">
        <v>288</v>
      </c>
      <c r="B228" s="50">
        <v>2031</v>
      </c>
      <c r="C228" s="50">
        <v>8</v>
      </c>
      <c r="D228" s="51">
        <v>3.864657550865179E-2</v>
      </c>
      <c r="E228" s="51">
        <v>3.5552627606370985E-2</v>
      </c>
      <c r="F228" s="51">
        <v>2.8632086907013857E-2</v>
      </c>
      <c r="G228" s="51">
        <v>3.7963707986189331E-2</v>
      </c>
      <c r="H228" s="51">
        <v>3.5697201618330142E-2</v>
      </c>
      <c r="I228" s="51">
        <v>3.048337504870717E-2</v>
      </c>
      <c r="J228" s="51">
        <v>2.8791646187753438E-2</v>
      </c>
      <c r="K228" s="51">
        <v>2.3815073371203251E-2</v>
      </c>
      <c r="L228" s="51">
        <v>63.097969119931022</v>
      </c>
      <c r="M228" s="51">
        <v>0</v>
      </c>
      <c r="N228" s="51">
        <v>0</v>
      </c>
    </row>
    <row r="229" spans="1:14" x14ac:dyDescent="0.3">
      <c r="A229" s="49" t="s">
        <v>289</v>
      </c>
      <c r="B229" s="50">
        <v>2031</v>
      </c>
      <c r="C229" s="50">
        <v>9</v>
      </c>
      <c r="D229" s="51">
        <v>3.9195751490414599E-2</v>
      </c>
      <c r="E229" s="51">
        <v>3.6131594200832659E-2</v>
      </c>
      <c r="F229" s="51">
        <v>2.9340757044154842E-2</v>
      </c>
      <c r="G229" s="51">
        <v>3.8572244942149107E-2</v>
      </c>
      <c r="H229" s="51">
        <v>3.662127439896859E-2</v>
      </c>
      <c r="I229" s="51">
        <v>3.0503440795552925E-2</v>
      </c>
      <c r="J229" s="51">
        <v>2.8885761084908774E-2</v>
      </c>
      <c r="K229" s="51">
        <v>2.363192608570383E-2</v>
      </c>
      <c r="L229" s="51">
        <v>63.110301718501688</v>
      </c>
      <c r="M229" s="51">
        <v>0</v>
      </c>
      <c r="N229" s="51">
        <v>0</v>
      </c>
    </row>
    <row r="230" spans="1:14" x14ac:dyDescent="0.3">
      <c r="A230" s="49" t="s">
        <v>290</v>
      </c>
      <c r="B230" s="50">
        <v>2031</v>
      </c>
      <c r="C230" s="50">
        <v>10</v>
      </c>
      <c r="D230" s="51">
        <v>3.9492845992025599E-2</v>
      </c>
      <c r="E230" s="51">
        <v>3.6470184943526725E-2</v>
      </c>
      <c r="F230" s="51">
        <v>2.9777570080152846E-2</v>
      </c>
      <c r="G230" s="51">
        <v>3.9194097197162596E-2</v>
      </c>
      <c r="H230" s="51">
        <v>3.7700784293251535E-2</v>
      </c>
      <c r="I230" s="51">
        <v>3.050954736371117E-2</v>
      </c>
      <c r="J230" s="51">
        <v>2.8681894211163541E-2</v>
      </c>
      <c r="K230" s="51">
        <v>2.3201827058593888E-2</v>
      </c>
      <c r="L230" s="51">
        <v>63.260994740312306</v>
      </c>
      <c r="M230" s="51">
        <v>0</v>
      </c>
      <c r="N230" s="51">
        <v>0</v>
      </c>
    </row>
    <row r="231" spans="1:14" x14ac:dyDescent="0.3">
      <c r="A231" s="49" t="s">
        <v>291</v>
      </c>
      <c r="B231" s="50">
        <v>2031</v>
      </c>
      <c r="C231" s="50">
        <v>11</v>
      </c>
      <c r="D231" s="51">
        <v>3.9362874145748343E-2</v>
      </c>
      <c r="E231" s="51">
        <v>3.6488708489956591E-2</v>
      </c>
      <c r="F231" s="51">
        <v>3.0141080548742871E-2</v>
      </c>
      <c r="G231" s="51">
        <v>3.8708117186784505E-2</v>
      </c>
      <c r="H231" s="51">
        <v>3.7325532000011145E-2</v>
      </c>
      <c r="I231" s="51">
        <v>3.0440622319746473E-2</v>
      </c>
      <c r="J231" s="51">
        <v>2.8748487892558485E-2</v>
      </c>
      <c r="K231" s="51">
        <v>2.3523498414337464E-2</v>
      </c>
      <c r="L231" s="51">
        <v>69.536895664134633</v>
      </c>
      <c r="M231" s="51">
        <v>0</v>
      </c>
      <c r="N231" s="51">
        <v>0</v>
      </c>
    </row>
    <row r="232" spans="1:14" x14ac:dyDescent="0.3">
      <c r="A232" s="49" t="s">
        <v>292</v>
      </c>
      <c r="B232" s="50">
        <v>2031</v>
      </c>
      <c r="C232" s="50">
        <v>12</v>
      </c>
      <c r="D232" s="51">
        <v>3.9254868345352766E-2</v>
      </c>
      <c r="E232" s="51">
        <v>3.6504101442473812E-2</v>
      </c>
      <c r="F232" s="51">
        <v>3.0443155499871036E-2</v>
      </c>
      <c r="G232" s="51">
        <v>3.8304270803890386E-2</v>
      </c>
      <c r="H232" s="51">
        <v>3.7013699665220362E-2</v>
      </c>
      <c r="I232" s="51">
        <v>3.0383346034505234E-2</v>
      </c>
      <c r="J232" s="51">
        <v>2.8803826829923482E-2</v>
      </c>
      <c r="K232" s="51">
        <v>2.3790805321460298E-2</v>
      </c>
      <c r="L232" s="51">
        <v>74.752130516110597</v>
      </c>
      <c r="M232" s="51">
        <v>0</v>
      </c>
      <c r="N232" s="51">
        <v>0</v>
      </c>
    </row>
    <row r="233" spans="1:14" x14ac:dyDescent="0.3">
      <c r="A233" s="49" t="s">
        <v>293</v>
      </c>
      <c r="B233" s="50">
        <v>2031</v>
      </c>
      <c r="C233" s="50">
        <v>13</v>
      </c>
      <c r="D233" s="51">
        <v>3.9163758515915761E-2</v>
      </c>
      <c r="E233" s="51">
        <v>3.6517086386553099E-2</v>
      </c>
      <c r="F233" s="51">
        <v>3.0697975122277166E-2</v>
      </c>
      <c r="G233" s="51">
        <v>3.7963600442396238E-2</v>
      </c>
      <c r="H233" s="51">
        <v>3.675064906301502E-2</v>
      </c>
      <c r="I233" s="51">
        <v>3.0335029809265463E-2</v>
      </c>
      <c r="J233" s="51">
        <v>2.8850508777801109E-2</v>
      </c>
      <c r="K233" s="51">
        <v>2.4016295865728204E-2</v>
      </c>
      <c r="L233" s="51">
        <v>79.151516068526021</v>
      </c>
      <c r="M233" s="51">
        <v>0</v>
      </c>
      <c r="N233" s="51">
        <v>0</v>
      </c>
    </row>
    <row r="234" spans="1:14" x14ac:dyDescent="0.3">
      <c r="A234" s="49" t="s">
        <v>294</v>
      </c>
      <c r="B234" s="50">
        <v>2031</v>
      </c>
      <c r="C234" s="50">
        <v>14</v>
      </c>
      <c r="D234" s="51">
        <v>3.9085923099970346E-2</v>
      </c>
      <c r="E234" s="51">
        <v>3.6528179465419412E-2</v>
      </c>
      <c r="F234" s="51">
        <v>3.0915668333027314E-2</v>
      </c>
      <c r="G234" s="51">
        <v>3.7672564673247838E-2</v>
      </c>
      <c r="H234" s="51">
        <v>3.6525924100144734E-2</v>
      </c>
      <c r="I234" s="51">
        <v>3.0293753104965956E-2</v>
      </c>
      <c r="J234" s="51">
        <v>2.8890389313772382E-2</v>
      </c>
      <c r="K234" s="51">
        <v>2.4208933152103436E-2</v>
      </c>
      <c r="L234" s="51">
        <v>82.909925084244122</v>
      </c>
      <c r="M234" s="51">
        <v>0</v>
      </c>
      <c r="N234" s="51">
        <v>0</v>
      </c>
    </row>
    <row r="235" spans="1:14" x14ac:dyDescent="0.3">
      <c r="A235" s="49" t="s">
        <v>295</v>
      </c>
      <c r="B235" s="50">
        <v>2031</v>
      </c>
      <c r="C235" s="50">
        <v>15</v>
      </c>
      <c r="D235" s="51">
        <v>3.9018706219343106E-2</v>
      </c>
      <c r="E235" s="51">
        <v>3.6537759193990105E-2</v>
      </c>
      <c r="F235" s="51">
        <v>3.1103663198637225E-2</v>
      </c>
      <c r="G235" s="51">
        <v>3.7421232855777753E-2</v>
      </c>
      <c r="H235" s="51">
        <v>3.6331856774625422E-2</v>
      </c>
      <c r="I235" s="51">
        <v>3.0258107489510747E-2</v>
      </c>
      <c r="J235" s="51">
        <v>2.892482923027017E-2</v>
      </c>
      <c r="K235" s="51">
        <v>2.4375290295896655E-2</v>
      </c>
      <c r="L235" s="51">
        <v>86.155600938728938</v>
      </c>
      <c r="M235" s="51">
        <v>0</v>
      </c>
      <c r="N235" s="51">
        <v>0</v>
      </c>
    </row>
    <row r="236" spans="1:14" x14ac:dyDescent="0.3">
      <c r="A236" s="49" t="s">
        <v>296</v>
      </c>
      <c r="B236" s="50">
        <v>2031</v>
      </c>
      <c r="C236" s="50">
        <v>16</v>
      </c>
      <c r="D236" s="51">
        <v>3.8960115901367706E-2</v>
      </c>
      <c r="E236" s="51">
        <v>3.654610946757969E-2</v>
      </c>
      <c r="F236" s="51">
        <v>3.1267530948093113E-2</v>
      </c>
      <c r="G236" s="51">
        <v>3.7202156770046034E-2</v>
      </c>
      <c r="H236" s="51">
        <v>3.6162695900084522E-2</v>
      </c>
      <c r="I236" s="51">
        <v>3.0227036604868966E-2</v>
      </c>
      <c r="J236" s="51">
        <v>2.8954849154429439E-2</v>
      </c>
      <c r="K236" s="51">
        <v>2.452029729207638E-2</v>
      </c>
      <c r="L236" s="51">
        <v>88.984729255676356</v>
      </c>
      <c r="M236" s="51">
        <v>0</v>
      </c>
      <c r="N236" s="51">
        <v>0</v>
      </c>
    </row>
    <row r="237" spans="1:14" x14ac:dyDescent="0.3">
      <c r="A237" s="49" t="s">
        <v>297</v>
      </c>
      <c r="B237" s="50">
        <v>2031</v>
      </c>
      <c r="C237" s="50">
        <v>17</v>
      </c>
      <c r="D237" s="51">
        <v>3.8908628813552573E-2</v>
      </c>
      <c r="E237" s="51">
        <v>3.6553447391053123E-2</v>
      </c>
      <c r="F237" s="51">
        <v>3.1411532098758375E-2</v>
      </c>
      <c r="G237" s="51">
        <v>3.7009640496811311E-2</v>
      </c>
      <c r="H237" s="51">
        <v>3.6014043339331628E-2</v>
      </c>
      <c r="I237" s="51">
        <v>3.0199732616405947E-2</v>
      </c>
      <c r="J237" s="51">
        <v>2.8981229596195267E-2</v>
      </c>
      <c r="K237" s="51">
        <v>2.464772428349921E-2</v>
      </c>
      <c r="L237" s="51">
        <v>91.470866609565988</v>
      </c>
      <c r="M237" s="51">
        <v>0</v>
      </c>
      <c r="N237" s="51">
        <v>0</v>
      </c>
    </row>
    <row r="238" spans="1:14" x14ac:dyDescent="0.3">
      <c r="A238" s="49" t="s">
        <v>298</v>
      </c>
      <c r="B238" s="50">
        <v>2031</v>
      </c>
      <c r="C238" s="50">
        <v>18</v>
      </c>
      <c r="D238" s="51">
        <v>3.886306008674683E-2</v>
      </c>
      <c r="E238" s="51">
        <v>3.6559941831587069E-2</v>
      </c>
      <c r="F238" s="51">
        <v>3.1538980540160605E-2</v>
      </c>
      <c r="G238" s="51">
        <v>3.6839253671046512E-2</v>
      </c>
      <c r="H238" s="51">
        <v>3.5882478160227965E-2</v>
      </c>
      <c r="I238" s="51">
        <v>3.0175567179132702E-2</v>
      </c>
      <c r="J238" s="51">
        <v>2.900457764703392E-2</v>
      </c>
      <c r="K238" s="51">
        <v>2.4760503739596519E-2</v>
      </c>
      <c r="L238" s="51">
        <v>93.671226324757797</v>
      </c>
      <c r="M238" s="51">
        <v>0</v>
      </c>
      <c r="N238" s="51">
        <v>0</v>
      </c>
    </row>
    <row r="239" spans="1:14" x14ac:dyDescent="0.3">
      <c r="A239" s="49" t="s">
        <v>299</v>
      </c>
      <c r="B239" s="50">
        <v>2031</v>
      </c>
      <c r="C239" s="50">
        <v>19</v>
      </c>
      <c r="D239" s="51">
        <v>3.8822474246829178E-2</v>
      </c>
      <c r="E239" s="51">
        <v>3.6565726112657501E-2</v>
      </c>
      <c r="F239" s="51">
        <v>3.1652492643813555E-2</v>
      </c>
      <c r="G239" s="51">
        <v>3.6687498445054624E-2</v>
      </c>
      <c r="H239" s="51">
        <v>3.5765299479318099E-2</v>
      </c>
      <c r="I239" s="51">
        <v>3.0154044204113165E-2</v>
      </c>
      <c r="J239" s="51">
        <v>2.9025372615867844E-2</v>
      </c>
      <c r="K239" s="51">
        <v>2.4860950894301525E-2</v>
      </c>
      <c r="L239" s="51">
        <v>95.630979283025425</v>
      </c>
      <c r="M239" s="51">
        <v>0</v>
      </c>
      <c r="N239" s="51">
        <v>0</v>
      </c>
    </row>
    <row r="240" spans="1:14" x14ac:dyDescent="0.3">
      <c r="A240" s="49" t="s">
        <v>300</v>
      </c>
      <c r="B240" s="50">
        <v>2032</v>
      </c>
      <c r="C240" s="50">
        <v>1</v>
      </c>
      <c r="D240" s="51">
        <v>3.9182692433817987E-2</v>
      </c>
      <c r="E240" s="51">
        <v>3.5773012866645575E-2</v>
      </c>
      <c r="F240" s="51">
        <v>3.1115583624022017E-2</v>
      </c>
      <c r="G240" s="51">
        <v>3.8276046255230005E-2</v>
      </c>
      <c r="H240" s="51">
        <v>3.4823950108850615E-2</v>
      </c>
      <c r="I240" s="51">
        <v>3.0582930777067516E-2</v>
      </c>
      <c r="J240" s="51">
        <v>2.7850119015186789E-2</v>
      </c>
      <c r="K240" s="51">
        <v>2.4490663887102197E-2</v>
      </c>
      <c r="L240" s="51">
        <v>63.360130430451399</v>
      </c>
      <c r="M240" s="51">
        <v>0</v>
      </c>
      <c r="N240" s="51">
        <v>0</v>
      </c>
    </row>
    <row r="241" spans="1:14" x14ac:dyDescent="0.3">
      <c r="A241" s="49" t="s">
        <v>301</v>
      </c>
      <c r="B241" s="50">
        <v>2032</v>
      </c>
      <c r="C241" s="50">
        <v>2</v>
      </c>
      <c r="D241" s="51">
        <v>3.912780526939174E-2</v>
      </c>
      <c r="E241" s="51">
        <v>3.5750143781181243E-2</v>
      </c>
      <c r="F241" s="51">
        <v>3.1974813805542401E-2</v>
      </c>
      <c r="G241" s="51">
        <v>3.698933130687343E-2</v>
      </c>
      <c r="H241" s="51">
        <v>3.4452775383804458E-2</v>
      </c>
      <c r="I241" s="51">
        <v>3.0737745730968945E-2</v>
      </c>
      <c r="J241" s="51">
        <v>2.8358776434938969E-2</v>
      </c>
      <c r="K241" s="51">
        <v>2.3606291947924532E-2</v>
      </c>
      <c r="L241" s="51">
        <v>63.010411415242416</v>
      </c>
      <c r="M241" s="51">
        <v>0</v>
      </c>
      <c r="N241" s="51">
        <v>0</v>
      </c>
    </row>
    <row r="242" spans="1:14" x14ac:dyDescent="0.3">
      <c r="A242" s="49" t="s">
        <v>302</v>
      </c>
      <c r="B242" s="50">
        <v>2032</v>
      </c>
      <c r="C242" s="50">
        <v>3</v>
      </c>
      <c r="D242" s="51">
        <v>3.8994195903095025E-2</v>
      </c>
      <c r="E242" s="51">
        <v>3.5339780225643602E-2</v>
      </c>
      <c r="F242" s="51">
        <v>2.9122349745417206E-2</v>
      </c>
      <c r="G242" s="51">
        <v>3.7027466817810613E-2</v>
      </c>
      <c r="H242" s="51">
        <v>3.4573353187097838E-2</v>
      </c>
      <c r="I242" s="51">
        <v>2.9847106733923687E-2</v>
      </c>
      <c r="J242" s="51">
        <v>2.8386706688182013E-2</v>
      </c>
      <c r="K242" s="51">
        <v>2.4329779390064574E-2</v>
      </c>
      <c r="L242" s="51">
        <v>62.950873518178796</v>
      </c>
      <c r="M242" s="51">
        <v>0</v>
      </c>
      <c r="N242" s="51">
        <v>0</v>
      </c>
    </row>
    <row r="243" spans="1:14" x14ac:dyDescent="0.3">
      <c r="A243" s="49" t="s">
        <v>303</v>
      </c>
      <c r="B243" s="50">
        <v>2032</v>
      </c>
      <c r="C243" s="50">
        <v>4</v>
      </c>
      <c r="D243" s="51">
        <v>3.8394727981264587E-2</v>
      </c>
      <c r="E243" s="51">
        <v>3.4979661923466805E-2</v>
      </c>
      <c r="F243" s="51">
        <v>2.7020926399809193E-2</v>
      </c>
      <c r="G243" s="51">
        <v>3.7239600432356336E-2</v>
      </c>
      <c r="H243" s="51">
        <v>3.4836785046462787E-2</v>
      </c>
      <c r="I243" s="51">
        <v>3.0076406237531345E-2</v>
      </c>
      <c r="J243" s="51">
        <v>2.839084833874941E-2</v>
      </c>
      <c r="K243" s="51">
        <v>2.4275868433925117E-2</v>
      </c>
      <c r="L243" s="51">
        <v>62.777509858964414</v>
      </c>
      <c r="M243" s="51">
        <v>0</v>
      </c>
      <c r="N243" s="51">
        <v>0</v>
      </c>
    </row>
    <row r="244" spans="1:14" x14ac:dyDescent="0.3">
      <c r="A244" s="49" t="s">
        <v>304</v>
      </c>
      <c r="B244" s="50">
        <v>2032</v>
      </c>
      <c r="C244" s="50">
        <v>5</v>
      </c>
      <c r="D244" s="51">
        <v>3.7958331813284993E-2</v>
      </c>
      <c r="E244" s="51">
        <v>3.4778751791341336E-2</v>
      </c>
      <c r="F244" s="51">
        <v>2.7042287566935299E-2</v>
      </c>
      <c r="G244" s="51">
        <v>3.7237044676856582E-2</v>
      </c>
      <c r="H244" s="51">
        <v>3.5213388942837348E-2</v>
      </c>
      <c r="I244" s="51">
        <v>3.0275650963891391E-2</v>
      </c>
      <c r="J244" s="51">
        <v>2.8444578272646986E-2</v>
      </c>
      <c r="K244" s="51">
        <v>2.3947597933993953E-2</v>
      </c>
      <c r="L244" s="51">
        <v>64.270821222321842</v>
      </c>
      <c r="M244" s="51">
        <v>0</v>
      </c>
      <c r="N244" s="51">
        <v>0</v>
      </c>
    </row>
    <row r="245" spans="1:14" x14ac:dyDescent="0.3">
      <c r="A245" s="49" t="s">
        <v>305</v>
      </c>
      <c r="B245" s="50">
        <v>2032</v>
      </c>
      <c r="C245" s="50">
        <v>6</v>
      </c>
      <c r="D245" s="51">
        <v>3.7922432491288779E-2</v>
      </c>
      <c r="E245" s="51">
        <v>3.4980619211319779E-2</v>
      </c>
      <c r="F245" s="51">
        <v>2.7470219765273543E-2</v>
      </c>
      <c r="G245" s="51">
        <v>3.762477958048778E-2</v>
      </c>
      <c r="H245" s="51">
        <v>3.5440604757425484E-2</v>
      </c>
      <c r="I245" s="51">
        <v>3.0330909394561574E-2</v>
      </c>
      <c r="J245" s="51">
        <v>2.8628582558390608E-2</v>
      </c>
      <c r="K245" s="51">
        <v>2.3472820345439703E-2</v>
      </c>
      <c r="L245" s="51">
        <v>63.763386203449045</v>
      </c>
      <c r="M245" s="51">
        <v>0</v>
      </c>
      <c r="N245" s="51">
        <v>0</v>
      </c>
    </row>
    <row r="246" spans="1:14" x14ac:dyDescent="0.3">
      <c r="A246" s="49" t="s">
        <v>306</v>
      </c>
      <c r="B246" s="50">
        <v>2032</v>
      </c>
      <c r="C246" s="50">
        <v>7</v>
      </c>
      <c r="D246" s="51">
        <v>3.8185851408212151E-2</v>
      </c>
      <c r="E246" s="51">
        <v>3.5213012156706885E-2</v>
      </c>
      <c r="F246" s="51">
        <v>2.799234282721021E-2</v>
      </c>
      <c r="G246" s="51">
        <v>3.8068947065155914E-2</v>
      </c>
      <c r="H246" s="51">
        <v>3.5719812178868875E-2</v>
      </c>
      <c r="I246" s="51">
        <v>3.0367109038276132E-2</v>
      </c>
      <c r="J246" s="51">
        <v>2.856112424405843E-2</v>
      </c>
      <c r="K246" s="51">
        <v>2.3623792578173552E-2</v>
      </c>
      <c r="L246" s="51">
        <v>63.812240220378051</v>
      </c>
      <c r="M246" s="51">
        <v>0</v>
      </c>
      <c r="N246" s="51">
        <v>0</v>
      </c>
    </row>
    <row r="247" spans="1:14" x14ac:dyDescent="0.3">
      <c r="A247" s="49" t="s">
        <v>307</v>
      </c>
      <c r="B247" s="50">
        <v>2032</v>
      </c>
      <c r="C247" s="50">
        <v>8</v>
      </c>
      <c r="D247" s="51">
        <v>3.8866596695750703E-2</v>
      </c>
      <c r="E247" s="51">
        <v>3.591482913275304E-2</v>
      </c>
      <c r="F247" s="51">
        <v>2.8875700241502794E-2</v>
      </c>
      <c r="G247" s="51">
        <v>3.8756447326817871E-2</v>
      </c>
      <c r="H247" s="51">
        <v>3.6778681611152296E-2</v>
      </c>
      <c r="I247" s="51">
        <v>3.0402773205052084E-2</v>
      </c>
      <c r="J247" s="51">
        <v>2.8694235869639952E-2</v>
      </c>
      <c r="K247" s="51">
        <v>2.3434202113193345E-2</v>
      </c>
      <c r="L247" s="51">
        <v>63.748886259052789</v>
      </c>
      <c r="M247" s="51">
        <v>0</v>
      </c>
      <c r="N247" s="51">
        <v>0</v>
      </c>
    </row>
    <row r="248" spans="1:14" x14ac:dyDescent="0.3">
      <c r="A248" s="49" t="s">
        <v>308</v>
      </c>
      <c r="B248" s="50">
        <v>2032</v>
      </c>
      <c r="C248" s="50">
        <v>9</v>
      </c>
      <c r="D248" s="51">
        <v>3.9234751147605995E-2</v>
      </c>
      <c r="E248" s="51">
        <v>3.631944073772693E-2</v>
      </c>
      <c r="F248" s="51">
        <v>2.9415206179018567E-2</v>
      </c>
      <c r="G248" s="51">
        <v>3.9444528518034538E-2</v>
      </c>
      <c r="H248" s="51">
        <v>3.7988504143212712E-2</v>
      </c>
      <c r="I248" s="51">
        <v>3.0419213445731137E-2</v>
      </c>
      <c r="J248" s="51">
        <v>2.8481048120700625E-2</v>
      </c>
      <c r="K248" s="51">
        <v>2.2964941310661607E-2</v>
      </c>
      <c r="L248" s="51">
        <v>63.859504672018197</v>
      </c>
      <c r="M248" s="51">
        <v>0</v>
      </c>
      <c r="N248" s="51">
        <v>0</v>
      </c>
    </row>
    <row r="249" spans="1:14" x14ac:dyDescent="0.3">
      <c r="A249" s="49" t="s">
        <v>309</v>
      </c>
      <c r="B249" s="50">
        <v>2032</v>
      </c>
      <c r="C249" s="50">
        <v>10</v>
      </c>
      <c r="D249" s="51">
        <v>3.9110251912983333E-2</v>
      </c>
      <c r="E249" s="51">
        <v>3.6352803696941841E-2</v>
      </c>
      <c r="F249" s="51">
        <v>2.9853715828071583E-2</v>
      </c>
      <c r="G249" s="51">
        <v>3.8877772912046103E-2</v>
      </c>
      <c r="H249" s="51">
        <v>3.7543022182370878E-2</v>
      </c>
      <c r="I249" s="51">
        <v>3.034931456534164E-2</v>
      </c>
      <c r="J249" s="51">
        <v>2.8572580860500848E-2</v>
      </c>
      <c r="K249" s="51">
        <v>2.3346002269262402E-2</v>
      </c>
      <c r="L249" s="51">
        <v>70.859316889858221</v>
      </c>
      <c r="M249" s="51">
        <v>0</v>
      </c>
      <c r="N249" s="51">
        <v>0</v>
      </c>
    </row>
    <row r="250" spans="1:14" x14ac:dyDescent="0.3">
      <c r="A250" s="49" t="s">
        <v>310</v>
      </c>
      <c r="B250" s="50">
        <v>2032</v>
      </c>
      <c r="C250" s="50">
        <v>11</v>
      </c>
      <c r="D250" s="51">
        <v>3.9008649050093151E-2</v>
      </c>
      <c r="E250" s="51">
        <v>3.6380030950032956E-2</v>
      </c>
      <c r="F250" s="51">
        <v>3.0211580162609792E-2</v>
      </c>
      <c r="G250" s="51">
        <v>3.8415248043503609E-2</v>
      </c>
      <c r="H250" s="51">
        <v>3.7179467798083725E-2</v>
      </c>
      <c r="I250" s="51">
        <v>3.0292270629433786E-2</v>
      </c>
      <c r="J250" s="51">
        <v>2.864728002182558E-2</v>
      </c>
      <c r="K250" s="51">
        <v>2.3656983171649975E-2</v>
      </c>
      <c r="L250" s="51">
        <v>76.571809526313231</v>
      </c>
      <c r="M250" s="51">
        <v>0</v>
      </c>
      <c r="N250" s="51">
        <v>0</v>
      </c>
    </row>
    <row r="251" spans="1:14" x14ac:dyDescent="0.3">
      <c r="A251" s="49" t="s">
        <v>311</v>
      </c>
      <c r="B251" s="50">
        <v>2032</v>
      </c>
      <c r="C251" s="50">
        <v>12</v>
      </c>
      <c r="D251" s="51">
        <v>3.8924217699433349E-2</v>
      </c>
      <c r="E251" s="51">
        <v>3.6402656628954283E-2</v>
      </c>
      <c r="F251" s="51">
        <v>3.0508963211261588E-2</v>
      </c>
      <c r="G251" s="51">
        <v>3.803089273840754E-2</v>
      </c>
      <c r="H251" s="51">
        <v>3.6877356353282854E-2</v>
      </c>
      <c r="I251" s="51">
        <v>3.0244867471504504E-2</v>
      </c>
      <c r="J251" s="51">
        <v>2.8709354562880783E-2</v>
      </c>
      <c r="K251" s="51">
        <v>2.3915406378153193E-2</v>
      </c>
      <c r="L251" s="51">
        <v>81.318855576101953</v>
      </c>
      <c r="M251" s="51">
        <v>0</v>
      </c>
      <c r="N251" s="51">
        <v>0</v>
      </c>
    </row>
    <row r="252" spans="1:14" x14ac:dyDescent="0.3">
      <c r="A252" s="49" t="s">
        <v>312</v>
      </c>
      <c r="B252" s="50">
        <v>2032</v>
      </c>
      <c r="C252" s="50">
        <v>13</v>
      </c>
      <c r="D252" s="51">
        <v>3.885299443244606E-2</v>
      </c>
      <c r="E252" s="51">
        <v>3.642174284228604E-2</v>
      </c>
      <c r="F252" s="51">
        <v>3.0759824912585786E-2</v>
      </c>
      <c r="G252" s="51">
        <v>3.7706664352874113E-2</v>
      </c>
      <c r="H252" s="51">
        <v>3.6622505946119953E-2</v>
      </c>
      <c r="I252" s="51">
        <v>3.0204879863265924E-2</v>
      </c>
      <c r="J252" s="51">
        <v>2.8761718425073406E-2</v>
      </c>
      <c r="K252" s="51">
        <v>2.4133402950382018E-2</v>
      </c>
      <c r="L252" s="51">
        <v>85.323293803879665</v>
      </c>
      <c r="M252" s="51">
        <v>0</v>
      </c>
      <c r="N252" s="51">
        <v>0</v>
      </c>
    </row>
    <row r="253" spans="1:14" x14ac:dyDescent="0.3">
      <c r="A253" s="49" t="s">
        <v>313</v>
      </c>
      <c r="B253" s="50">
        <v>2032</v>
      </c>
      <c r="C253" s="50">
        <v>14</v>
      </c>
      <c r="D253" s="51">
        <v>3.8792148169806751E-2</v>
      </c>
      <c r="E253" s="51">
        <v>3.6438048254804983E-2</v>
      </c>
      <c r="F253" s="51">
        <v>3.0974136858816004E-2</v>
      </c>
      <c r="G253" s="51">
        <v>3.7429675015881021E-2</v>
      </c>
      <c r="H253" s="51">
        <v>3.6404786435854569E-2</v>
      </c>
      <c r="I253" s="51">
        <v>3.0170718322857559E-2</v>
      </c>
      <c r="J253" s="51">
        <v>2.8806453038445614E-2</v>
      </c>
      <c r="K253" s="51">
        <v>2.4319638112701596E-2</v>
      </c>
      <c r="L253" s="51">
        <v>88.744298068873618</v>
      </c>
      <c r="M253" s="51">
        <v>0</v>
      </c>
      <c r="N253" s="51">
        <v>0</v>
      </c>
    </row>
    <row r="254" spans="1:14" x14ac:dyDescent="0.3">
      <c r="A254" s="49" t="s">
        <v>314</v>
      </c>
      <c r="B254" s="50">
        <v>2032</v>
      </c>
      <c r="C254" s="50">
        <v>15</v>
      </c>
      <c r="D254" s="51">
        <v>3.873960273245329E-2</v>
      </c>
      <c r="E254" s="51">
        <v>3.6452129235211531E-2</v>
      </c>
      <c r="F254" s="51">
        <v>3.1159211741910959E-2</v>
      </c>
      <c r="G254" s="51">
        <v>3.7190473375168558E-2</v>
      </c>
      <c r="H254" s="51">
        <v>3.6216768858586275E-2</v>
      </c>
      <c r="I254" s="51">
        <v>3.0141217199804757E-2</v>
      </c>
      <c r="J254" s="51">
        <v>2.8845084824894264E-2</v>
      </c>
      <c r="K254" s="51">
        <v>2.4480466528946018E-2</v>
      </c>
      <c r="L254" s="51">
        <v>91.698598916531353</v>
      </c>
      <c r="M254" s="51">
        <v>0</v>
      </c>
      <c r="N254" s="51">
        <v>0</v>
      </c>
    </row>
    <row r="255" spans="1:14" x14ac:dyDescent="0.3">
      <c r="A255" s="49" t="s">
        <v>315</v>
      </c>
      <c r="B255" s="50">
        <v>2032</v>
      </c>
      <c r="C255" s="50">
        <v>16</v>
      </c>
      <c r="D255" s="51">
        <v>3.8693800936030018E-2</v>
      </c>
      <c r="E255" s="51">
        <v>3.6464403073445728E-2</v>
      </c>
      <c r="F255" s="51">
        <v>3.1320534257157265E-2</v>
      </c>
      <c r="G255" s="51">
        <v>3.6981970688658813E-2</v>
      </c>
      <c r="H255" s="51">
        <v>3.6052881312268741E-2</v>
      </c>
      <c r="I255" s="51">
        <v>3.0115502228146355E-2</v>
      </c>
      <c r="J255" s="51">
        <v>2.8878758637645816E-2</v>
      </c>
      <c r="K255" s="51">
        <v>2.4620654350209249E-2</v>
      </c>
      <c r="L255" s="51">
        <v>94.273747070448607</v>
      </c>
      <c r="M255" s="51">
        <v>0</v>
      </c>
      <c r="N255" s="51">
        <v>0</v>
      </c>
    </row>
    <row r="256" spans="1:14" x14ac:dyDescent="0.3">
      <c r="A256" s="49" t="s">
        <v>316</v>
      </c>
      <c r="B256" s="50">
        <v>2032</v>
      </c>
      <c r="C256" s="50">
        <v>17</v>
      </c>
      <c r="D256" s="51">
        <v>3.8653551946162358E-2</v>
      </c>
      <c r="E256" s="51">
        <v>3.6475188885996837E-2</v>
      </c>
      <c r="F256" s="51">
        <v>3.146229874651419E-2</v>
      </c>
      <c r="G256" s="51">
        <v>3.6798745942643228E-2</v>
      </c>
      <c r="H256" s="51">
        <v>3.5908862764825501E-2</v>
      </c>
      <c r="I256" s="51">
        <v>3.0092904825543162E-2</v>
      </c>
      <c r="J256" s="51">
        <v>2.8908349986764909E-2</v>
      </c>
      <c r="K256" s="51">
        <v>2.4743846422097666E-2</v>
      </c>
      <c r="L256" s="51">
        <v>96.536695689251928</v>
      </c>
      <c r="M256" s="51">
        <v>0</v>
      </c>
      <c r="N256" s="51">
        <v>0</v>
      </c>
    </row>
    <row r="257" spans="1:14" x14ac:dyDescent="0.3">
      <c r="A257" s="49" t="s">
        <v>317</v>
      </c>
      <c r="B257" s="50">
        <v>2032</v>
      </c>
      <c r="C257" s="50">
        <v>18</v>
      </c>
      <c r="D257" s="51">
        <v>3.8617929515348773E-2</v>
      </c>
      <c r="E257" s="51">
        <v>3.6484734886098533E-2</v>
      </c>
      <c r="F257" s="51">
        <v>3.1587767627361693E-2</v>
      </c>
      <c r="G257" s="51">
        <v>3.6636582597432951E-2</v>
      </c>
      <c r="H257" s="51">
        <v>3.5781398926377966E-2</v>
      </c>
      <c r="I257" s="51">
        <v>3.007290495937396E-2</v>
      </c>
      <c r="J257" s="51">
        <v>2.8934539856129111E-2</v>
      </c>
      <c r="K257" s="51">
        <v>2.4852877756102672E-2</v>
      </c>
      <c r="L257" s="51">
        <v>98.539521868816564</v>
      </c>
      <c r="M257" s="51">
        <v>0</v>
      </c>
      <c r="N257" s="51">
        <v>0</v>
      </c>
    </row>
    <row r="258" spans="1:14" x14ac:dyDescent="0.3">
      <c r="A258" s="49" t="s">
        <v>318</v>
      </c>
      <c r="B258" s="50">
        <v>2033</v>
      </c>
      <c r="C258" s="50">
        <v>1</v>
      </c>
      <c r="D258" s="51">
        <v>3.9070722618388447E-2</v>
      </c>
      <c r="E258" s="51">
        <v>3.5726359932298321E-2</v>
      </c>
      <c r="F258" s="51">
        <v>3.2868413194323598E-2</v>
      </c>
      <c r="G258" s="51">
        <v>3.5651147760582584E-2</v>
      </c>
      <c r="H258" s="51">
        <v>3.4066753669756457E-2</v>
      </c>
      <c r="I258" s="51">
        <v>3.0898753283026426E-2</v>
      </c>
      <c r="J258" s="51">
        <v>2.8887780151481222E-2</v>
      </c>
      <c r="K258" s="51">
        <v>2.2686545131179753E-2</v>
      </c>
      <c r="L258" s="51">
        <v>62.64670363942507</v>
      </c>
      <c r="M258" s="51">
        <v>0</v>
      </c>
      <c r="N258" s="51">
        <v>0</v>
      </c>
    </row>
    <row r="259" spans="1:14" x14ac:dyDescent="0.3">
      <c r="A259" s="49" t="s">
        <v>319</v>
      </c>
      <c r="B259" s="50">
        <v>2033</v>
      </c>
      <c r="C259" s="50">
        <v>2</v>
      </c>
      <c r="D259" s="51">
        <v>3.8894255781707791E-2</v>
      </c>
      <c r="E259" s="51">
        <v>3.5110081978335893E-2</v>
      </c>
      <c r="F259" s="51">
        <v>2.8065544959584389E-2</v>
      </c>
      <c r="G259" s="51">
        <v>3.6365474896480808E-2</v>
      </c>
      <c r="H259" s="51">
        <v>3.4440487681917542E-2</v>
      </c>
      <c r="I259" s="51">
        <v>2.9456975711833314E-2</v>
      </c>
      <c r="J259" s="51">
        <v>2.8671203368138696E-2</v>
      </c>
      <c r="K259" s="51">
        <v>2.4244479060654824E-2</v>
      </c>
      <c r="L259" s="51">
        <v>62.733887108220955</v>
      </c>
      <c r="M259" s="51">
        <v>0</v>
      </c>
      <c r="N259" s="51">
        <v>0</v>
      </c>
    </row>
    <row r="260" spans="1:14" x14ac:dyDescent="0.3">
      <c r="A260" s="49" t="s">
        <v>320</v>
      </c>
      <c r="B260" s="50">
        <v>2033</v>
      </c>
      <c r="C260" s="50">
        <v>3</v>
      </c>
      <c r="D260" s="51">
        <v>3.8110786141837036E-2</v>
      </c>
      <c r="E260" s="51">
        <v>3.4693779070010929E-2</v>
      </c>
      <c r="F260" s="51">
        <v>2.5545422650495725E-2</v>
      </c>
      <c r="G260" s="51">
        <v>3.6866118694112819E-2</v>
      </c>
      <c r="H260" s="51">
        <v>3.4841410097482185E-2</v>
      </c>
      <c r="I260" s="51">
        <v>2.9893880859635125E-2</v>
      </c>
      <c r="J260" s="51">
        <v>2.858569936060357E-2</v>
      </c>
      <c r="K260" s="51">
        <v>2.4198467206143666E-2</v>
      </c>
      <c r="L260" s="51">
        <v>62.567563387115001</v>
      </c>
      <c r="M260" s="51">
        <v>0</v>
      </c>
      <c r="N260" s="51">
        <v>0</v>
      </c>
    </row>
    <row r="261" spans="1:14" x14ac:dyDescent="0.3">
      <c r="A261" s="49" t="s">
        <v>321</v>
      </c>
      <c r="B261" s="50">
        <v>2033</v>
      </c>
      <c r="C261" s="50">
        <v>4</v>
      </c>
      <c r="D261" s="51">
        <v>3.7621032650391482E-2</v>
      </c>
      <c r="E261" s="51">
        <v>3.4504842762601302E-2</v>
      </c>
      <c r="F261" s="51">
        <v>2.592013505138421E-2</v>
      </c>
      <c r="G261" s="51">
        <v>3.6950810084896389E-2</v>
      </c>
      <c r="H261" s="51">
        <v>3.5320675464879159E-2</v>
      </c>
      <c r="I261" s="51">
        <v>3.0190998434219806E-2</v>
      </c>
      <c r="J261" s="51">
        <v>2.8608345880452225E-2</v>
      </c>
      <c r="K261" s="51">
        <v>2.3797988669936078E-2</v>
      </c>
      <c r="L261" s="51">
        <v>64.521707469887531</v>
      </c>
      <c r="M261" s="51">
        <v>0</v>
      </c>
      <c r="N261" s="51">
        <v>0</v>
      </c>
    </row>
    <row r="262" spans="1:14" x14ac:dyDescent="0.3">
      <c r="A262" s="49" t="s">
        <v>322</v>
      </c>
      <c r="B262" s="50">
        <v>2033</v>
      </c>
      <c r="C262" s="50">
        <v>5</v>
      </c>
      <c r="D262" s="51">
        <v>3.7639343938147544E-2</v>
      </c>
      <c r="E262" s="51">
        <v>3.4802626111773746E-2</v>
      </c>
      <c r="F262" s="51">
        <v>2.665137220405105E-2</v>
      </c>
      <c r="G262" s="51">
        <v>3.7478487427226231E-2</v>
      </c>
      <c r="H262" s="51">
        <v>3.5579122111156915E-2</v>
      </c>
      <c r="I262" s="51">
        <v>3.0274298558870736E-2</v>
      </c>
      <c r="J262" s="51">
        <v>2.8803446577060045E-2</v>
      </c>
      <c r="K262" s="51">
        <v>2.3244185088688529E-2</v>
      </c>
      <c r="L262" s="51">
        <v>63.853968383736905</v>
      </c>
      <c r="M262" s="51">
        <v>0</v>
      </c>
      <c r="N262" s="51">
        <v>0</v>
      </c>
    </row>
    <row r="263" spans="1:14" x14ac:dyDescent="0.3">
      <c r="A263" s="49" t="s">
        <v>323</v>
      </c>
      <c r="B263" s="50">
        <v>2033</v>
      </c>
      <c r="C263" s="50">
        <v>6</v>
      </c>
      <c r="D263" s="51">
        <v>3.7995692117669608E-2</v>
      </c>
      <c r="E263" s="51">
        <v>3.5106185355873176E-2</v>
      </c>
      <c r="F263" s="51">
        <v>2.7396547470819935E-2</v>
      </c>
      <c r="G263" s="51">
        <v>3.8029440429649543E-2</v>
      </c>
      <c r="H263" s="51">
        <v>3.5890708531730264E-2</v>
      </c>
      <c r="I263" s="51">
        <v>3.032593847278171E-2</v>
      </c>
      <c r="J263" s="51">
        <v>2.8696756954211089E-2</v>
      </c>
      <c r="K263" s="51">
        <v>2.3458426558052761E-2</v>
      </c>
      <c r="L263" s="51">
        <v>63.898485544046935</v>
      </c>
      <c r="M263" s="51">
        <v>0</v>
      </c>
      <c r="N263" s="51">
        <v>0</v>
      </c>
    </row>
    <row r="264" spans="1:14" x14ac:dyDescent="0.3">
      <c r="A264" s="49" t="s">
        <v>324</v>
      </c>
      <c r="B264" s="50">
        <v>2033</v>
      </c>
      <c r="C264" s="50">
        <v>7</v>
      </c>
      <c r="D264" s="51">
        <v>3.8813932107463964E-2</v>
      </c>
      <c r="E264" s="51">
        <v>3.5938457085830086E-2</v>
      </c>
      <c r="F264" s="51">
        <v>2.8502514140127541E-2</v>
      </c>
      <c r="G264" s="51">
        <v>3.8836486762978482E-2</v>
      </c>
      <c r="H264" s="51">
        <v>3.7104358668392172E-2</v>
      </c>
      <c r="I264" s="51">
        <v>3.0372757221872614E-2</v>
      </c>
      <c r="J264" s="51">
        <v>2.8834873851276401E-2</v>
      </c>
      <c r="K264" s="51">
        <v>2.3258185426907826E-2</v>
      </c>
      <c r="L264" s="51">
        <v>63.813656716834167</v>
      </c>
      <c r="M264" s="51">
        <v>0</v>
      </c>
      <c r="N264" s="51">
        <v>0</v>
      </c>
    </row>
    <row r="265" spans="1:14" x14ac:dyDescent="0.3">
      <c r="A265" s="49" t="s">
        <v>325</v>
      </c>
      <c r="B265" s="50">
        <v>2033</v>
      </c>
      <c r="C265" s="50">
        <v>8</v>
      </c>
      <c r="D265" s="51">
        <v>3.9242483315504055E-2</v>
      </c>
      <c r="E265" s="51">
        <v>3.6400600484788541E-2</v>
      </c>
      <c r="F265" s="51">
        <v>2.9162652803451077E-2</v>
      </c>
      <c r="G265" s="51">
        <v>3.9618080655313949E-2</v>
      </c>
      <c r="H265" s="51">
        <v>3.8458528493331187E-2</v>
      </c>
      <c r="I265" s="51">
        <v>3.0394896865439273E-2</v>
      </c>
      <c r="J265" s="51">
        <v>2.857475865291776E-2</v>
      </c>
      <c r="K265" s="51">
        <v>2.2738329044078159E-2</v>
      </c>
      <c r="L265" s="51">
        <v>63.933675645498091</v>
      </c>
      <c r="M265" s="51">
        <v>0</v>
      </c>
      <c r="N265" s="51">
        <v>0</v>
      </c>
    </row>
    <row r="266" spans="1:14" x14ac:dyDescent="0.3">
      <c r="A266" s="49" t="s">
        <v>326</v>
      </c>
      <c r="B266" s="50">
        <v>2033</v>
      </c>
      <c r="C266" s="50">
        <v>9</v>
      </c>
      <c r="D266" s="51">
        <v>3.9100509170543696E-2</v>
      </c>
      <c r="E266" s="51">
        <v>3.6430781500847075E-2</v>
      </c>
      <c r="F266" s="51">
        <v>2.9684003451805333E-2</v>
      </c>
      <c r="G266" s="51">
        <v>3.8958700930907302E-2</v>
      </c>
      <c r="H266" s="51">
        <v>3.7908718322899396E-2</v>
      </c>
      <c r="I266" s="51">
        <v>3.031789482188393E-2</v>
      </c>
      <c r="J266" s="51">
        <v>2.8669746916187046E-2</v>
      </c>
      <c r="K266" s="51">
        <v>2.3192053302652914E-2</v>
      </c>
      <c r="L266" s="51">
        <v>71.867904919582031</v>
      </c>
      <c r="M266" s="51">
        <v>0</v>
      </c>
      <c r="N266" s="51">
        <v>0</v>
      </c>
    </row>
    <row r="267" spans="1:14" x14ac:dyDescent="0.3">
      <c r="A267" s="49" t="s">
        <v>327</v>
      </c>
      <c r="B267" s="50">
        <v>2033</v>
      </c>
      <c r="C267" s="50">
        <v>10</v>
      </c>
      <c r="D267" s="51">
        <v>3.8987191076959297E-2</v>
      </c>
      <c r="E267" s="51">
        <v>3.6454870782759267E-2</v>
      </c>
      <c r="F267" s="51">
        <v>3.0100124722174573E-2</v>
      </c>
      <c r="G267" s="51">
        <v>3.8432410363432312E-2</v>
      </c>
      <c r="H267" s="51">
        <v>3.7469881798375612E-2</v>
      </c>
      <c r="I267" s="51">
        <v>3.0256434865352899E-2</v>
      </c>
      <c r="J267" s="51">
        <v>2.8745562755117249E-2</v>
      </c>
      <c r="K267" s="51">
        <v>2.3554197888972055E-2</v>
      </c>
      <c r="L267" s="51">
        <v>78.20068991822879</v>
      </c>
      <c r="M267" s="51">
        <v>0</v>
      </c>
      <c r="N267" s="51">
        <v>0</v>
      </c>
    </row>
    <row r="268" spans="1:14" x14ac:dyDescent="0.3">
      <c r="A268" s="49" t="s">
        <v>328</v>
      </c>
      <c r="B268" s="50">
        <v>2033</v>
      </c>
      <c r="C268" s="50">
        <v>11</v>
      </c>
      <c r="D268" s="51">
        <v>3.889471305683067E-2</v>
      </c>
      <c r="E268" s="51">
        <v>3.647452985949709E-2</v>
      </c>
      <c r="F268" s="51">
        <v>3.0439718073950232E-2</v>
      </c>
      <c r="G268" s="51">
        <v>3.8002908699991365E-2</v>
      </c>
      <c r="H268" s="51">
        <v>3.7111750703292715E-2</v>
      </c>
      <c r="I268" s="51">
        <v>3.0206277869965849E-2</v>
      </c>
      <c r="J268" s="51">
        <v>2.8807435475147018E-2</v>
      </c>
      <c r="K268" s="51">
        <v>2.3849741286180282E-2</v>
      </c>
      <c r="L268" s="51">
        <v>83.368826797789993</v>
      </c>
      <c r="M268" s="51">
        <v>0</v>
      </c>
      <c r="N268" s="51">
        <v>0</v>
      </c>
    </row>
    <row r="269" spans="1:14" x14ac:dyDescent="0.3">
      <c r="A269" s="49" t="s">
        <v>329</v>
      </c>
      <c r="B269" s="50">
        <v>2033</v>
      </c>
      <c r="C269" s="50">
        <v>12</v>
      </c>
      <c r="D269" s="51">
        <v>3.8817864394069632E-2</v>
      </c>
      <c r="E269" s="51">
        <v>3.6490866430677109E-2</v>
      </c>
      <c r="F269" s="51">
        <v>3.072191804893027E-2</v>
      </c>
      <c r="G269" s="51">
        <v>3.7645995474089984E-2</v>
      </c>
      <c r="H269" s="51">
        <v>3.6814145978278194E-2</v>
      </c>
      <c r="I269" s="51">
        <v>3.0164597717014432E-2</v>
      </c>
      <c r="J269" s="51">
        <v>2.8858851322816154E-2</v>
      </c>
      <c r="K269" s="51">
        <v>2.4095336021358636E-2</v>
      </c>
      <c r="L269" s="51">
        <v>87.663516580377291</v>
      </c>
      <c r="M269" s="51">
        <v>0</v>
      </c>
      <c r="N269" s="51">
        <v>0</v>
      </c>
    </row>
    <row r="270" spans="1:14" x14ac:dyDescent="0.3">
      <c r="A270" s="49" t="s">
        <v>330</v>
      </c>
      <c r="B270" s="50">
        <v>2033</v>
      </c>
      <c r="C270" s="50">
        <v>13</v>
      </c>
      <c r="D270" s="51">
        <v>3.8753037611332267E-2</v>
      </c>
      <c r="E270" s="51">
        <v>3.6504647377703515E-2</v>
      </c>
      <c r="F270" s="51">
        <v>3.0959971852461035E-2</v>
      </c>
      <c r="G270" s="51">
        <v>3.7344916244858029E-2</v>
      </c>
      <c r="H270" s="51">
        <v>3.6563097278704583E-2</v>
      </c>
      <c r="I270" s="51">
        <v>3.0129437831041602E-2</v>
      </c>
      <c r="J270" s="51">
        <v>2.8902223892570147E-2</v>
      </c>
      <c r="K270" s="51">
        <v>2.4302510954100836E-2</v>
      </c>
      <c r="L270" s="51">
        <v>91.286363243641532</v>
      </c>
      <c r="M270" s="51">
        <v>0</v>
      </c>
      <c r="N270" s="51">
        <v>0</v>
      </c>
    </row>
    <row r="271" spans="1:14" x14ac:dyDescent="0.3">
      <c r="A271" s="49" t="s">
        <v>331</v>
      </c>
      <c r="B271" s="50">
        <v>2033</v>
      </c>
      <c r="C271" s="50">
        <v>14</v>
      </c>
      <c r="D271" s="51">
        <v>3.8697655885453222E-2</v>
      </c>
      <c r="E271" s="51">
        <v>3.6516420484409472E-2</v>
      </c>
      <c r="F271" s="51">
        <v>3.1163341971027894E-2</v>
      </c>
      <c r="G271" s="51">
        <v>3.7087703305435274E-2</v>
      </c>
      <c r="H271" s="51">
        <v>3.6348625579277448E-2</v>
      </c>
      <c r="I271" s="51">
        <v>3.0099400629060229E-2</v>
      </c>
      <c r="J271" s="51">
        <v>2.8939277216325502E-2</v>
      </c>
      <c r="K271" s="51">
        <v>2.4479501155521489E-2</v>
      </c>
      <c r="L271" s="51">
        <v>94.381372626099719</v>
      </c>
      <c r="M271" s="51">
        <v>0</v>
      </c>
      <c r="N271" s="51">
        <v>0</v>
      </c>
    </row>
    <row r="272" spans="1:14" x14ac:dyDescent="0.3">
      <c r="A272" s="49" t="s">
        <v>332</v>
      </c>
      <c r="B272" s="50">
        <v>2033</v>
      </c>
      <c r="C272" s="50">
        <v>15</v>
      </c>
      <c r="D272" s="51">
        <v>3.8649829496756952E-2</v>
      </c>
      <c r="E272" s="51">
        <v>3.6526587469431042E-2</v>
      </c>
      <c r="F272" s="51">
        <v>3.1338967742623181E-2</v>
      </c>
      <c r="G272" s="51">
        <v>3.6865580108238212E-2</v>
      </c>
      <c r="H272" s="51">
        <v>3.6163412736984389E-2</v>
      </c>
      <c r="I272" s="51">
        <v>3.0073461190111579E-2</v>
      </c>
      <c r="J272" s="51">
        <v>2.8971275617174955E-2</v>
      </c>
      <c r="K272" s="51">
        <v>2.463234583549883E-2</v>
      </c>
      <c r="L272" s="51">
        <v>97.054151767496364</v>
      </c>
      <c r="M272" s="51">
        <v>0</v>
      </c>
      <c r="N272" s="51">
        <v>0</v>
      </c>
    </row>
    <row r="273" spans="1:14" x14ac:dyDescent="0.3">
      <c r="A273" s="49" t="s">
        <v>333</v>
      </c>
      <c r="B273" s="50">
        <v>2033</v>
      </c>
      <c r="C273" s="50">
        <v>16</v>
      </c>
      <c r="D273" s="51">
        <v>3.8608141109923437E-2</v>
      </c>
      <c r="E273" s="51">
        <v>3.6535449631431231E-2</v>
      </c>
      <c r="F273" s="51">
        <v>3.1492053838056706E-2</v>
      </c>
      <c r="G273" s="51">
        <v>3.6671964030966446E-2</v>
      </c>
      <c r="H273" s="51">
        <v>3.6001969968117151E-2</v>
      </c>
      <c r="I273" s="51">
        <v>3.0050850798764604E-2</v>
      </c>
      <c r="J273" s="51">
        <v>2.8999167367922386E-2</v>
      </c>
      <c r="K273" s="51">
        <v>2.4765574547053987E-2</v>
      </c>
      <c r="L273" s="51">
        <v>99.383908493949264</v>
      </c>
      <c r="M273" s="51">
        <v>0</v>
      </c>
      <c r="N273" s="51">
        <v>0</v>
      </c>
    </row>
    <row r="274" spans="1:14" x14ac:dyDescent="0.3">
      <c r="A274" s="49" t="s">
        <v>334</v>
      </c>
      <c r="B274" s="50">
        <v>2033</v>
      </c>
      <c r="C274" s="50">
        <v>17</v>
      </c>
      <c r="D274" s="51">
        <v>3.8571506838119878E-2</v>
      </c>
      <c r="E274" s="51">
        <v>3.6543237384235837E-2</v>
      </c>
      <c r="F274" s="51">
        <v>3.1626580454590332E-2</v>
      </c>
      <c r="G274" s="51">
        <v>3.6501821107743249E-2</v>
      </c>
      <c r="H274" s="51">
        <v>3.5860099804154666E-2</v>
      </c>
      <c r="I274" s="51">
        <v>3.0030981590932263E-2</v>
      </c>
      <c r="J274" s="51">
        <v>2.9023677646577178E-2</v>
      </c>
      <c r="K274" s="51">
        <v>2.488265120081469E-2</v>
      </c>
      <c r="L274" s="51">
        <v>101.43121585304412</v>
      </c>
      <c r="M274" s="51">
        <v>0</v>
      </c>
      <c r="N274" s="51">
        <v>0</v>
      </c>
    </row>
    <row r="275" spans="1:14" x14ac:dyDescent="0.3">
      <c r="A275" s="49" t="s">
        <v>335</v>
      </c>
      <c r="B275" s="50">
        <v>2034</v>
      </c>
      <c r="C275" s="50">
        <v>1</v>
      </c>
      <c r="D275" s="51">
        <v>3.8710730271559905E-2</v>
      </c>
      <c r="E275" s="51">
        <v>3.446915290621496E-2</v>
      </c>
      <c r="F275" s="51">
        <v>2.3070561995455607E-2</v>
      </c>
      <c r="G275" s="51">
        <v>3.7108375117814944E-2</v>
      </c>
      <c r="H275" s="51">
        <v>3.4829171054565074E-2</v>
      </c>
      <c r="I275" s="51">
        <v>2.7957527037792473E-2</v>
      </c>
      <c r="J275" s="51">
        <v>2.8445963513462465E-2</v>
      </c>
      <c r="K275" s="51">
        <v>2.5864730347308892E-2</v>
      </c>
      <c r="L275" s="51">
        <v>62.824557915768658</v>
      </c>
      <c r="M275" s="51">
        <v>0</v>
      </c>
      <c r="N275" s="51">
        <v>0</v>
      </c>
    </row>
    <row r="276" spans="1:14" x14ac:dyDescent="0.3">
      <c r="A276" s="49" t="s">
        <v>336</v>
      </c>
      <c r="B276" s="50">
        <v>2034</v>
      </c>
      <c r="C276" s="50">
        <v>2</v>
      </c>
      <c r="D276" s="51">
        <v>3.760183158642625E-2</v>
      </c>
      <c r="E276" s="51">
        <v>3.4146308746162889E-2</v>
      </c>
      <c r="F276" s="51">
        <v>2.1662801781768163E-2</v>
      </c>
      <c r="G276" s="51">
        <v>3.751029151847865E-2</v>
      </c>
      <c r="H276" s="51">
        <v>3.5252129897594034E-2</v>
      </c>
      <c r="I276" s="51">
        <v>2.9361101441429231E-2</v>
      </c>
      <c r="J276" s="51">
        <v>2.8425537309910789E-2</v>
      </c>
      <c r="K276" s="51">
        <v>2.5000082361183354E-2</v>
      </c>
      <c r="L276" s="51">
        <v>62.525603535694138</v>
      </c>
      <c r="M276" s="51">
        <v>0</v>
      </c>
      <c r="N276" s="51">
        <v>0</v>
      </c>
    </row>
    <row r="277" spans="1:14" x14ac:dyDescent="0.3">
      <c r="A277" s="49" t="s">
        <v>337</v>
      </c>
      <c r="B277" s="50">
        <v>2034</v>
      </c>
      <c r="C277" s="50">
        <v>3</v>
      </c>
      <c r="D277" s="51">
        <v>3.7098638988115419E-2</v>
      </c>
      <c r="E277" s="51">
        <v>3.4064670834880253E-2</v>
      </c>
      <c r="F277" s="51">
        <v>2.3416333172546634E-2</v>
      </c>
      <c r="G277" s="51">
        <v>3.7419141504929997E-2</v>
      </c>
      <c r="H277" s="51">
        <v>3.5772524352036032E-2</v>
      </c>
      <c r="I277" s="51">
        <v>2.9935960008333078E-2</v>
      </c>
      <c r="J277" s="51">
        <v>2.8507652149081526E-2</v>
      </c>
      <c r="K277" s="51">
        <v>2.4198495725542047E-2</v>
      </c>
      <c r="L277" s="51">
        <v>65.197362361209059</v>
      </c>
      <c r="M277" s="51">
        <v>0</v>
      </c>
      <c r="N277" s="51">
        <v>0</v>
      </c>
    </row>
    <row r="278" spans="1:14" x14ac:dyDescent="0.3">
      <c r="A278" s="49" t="s">
        <v>338</v>
      </c>
      <c r="B278" s="50">
        <v>2034</v>
      </c>
      <c r="C278" s="50">
        <v>4</v>
      </c>
      <c r="D278" s="51">
        <v>3.7245013360593757E-2</v>
      </c>
      <c r="E278" s="51">
        <v>3.4548146639652444E-2</v>
      </c>
      <c r="F278" s="51">
        <v>2.4938639299606026E-2</v>
      </c>
      <c r="G278" s="51">
        <v>3.7981901314886789E-2</v>
      </c>
      <c r="H278" s="51">
        <v>3.599576456168662E-2</v>
      </c>
      <c r="I278" s="51">
        <v>3.0102267498584818E-2</v>
      </c>
      <c r="J278" s="51">
        <v>2.8780213516816977E-2</v>
      </c>
      <c r="K278" s="51">
        <v>2.3397809345879851E-2</v>
      </c>
      <c r="L278" s="51">
        <v>64.186557802914677</v>
      </c>
      <c r="M278" s="51">
        <v>0</v>
      </c>
      <c r="N278" s="51">
        <v>0</v>
      </c>
    </row>
    <row r="279" spans="1:14" x14ac:dyDescent="0.3">
      <c r="A279" s="49" t="s">
        <v>339</v>
      </c>
      <c r="B279" s="50">
        <v>2034</v>
      </c>
      <c r="C279" s="50">
        <v>5</v>
      </c>
      <c r="D279" s="51">
        <v>3.7754211119376151E-2</v>
      </c>
      <c r="E279" s="51">
        <v>3.4966877330909044E-2</v>
      </c>
      <c r="F279" s="51">
        <v>2.6167418067927835E-2</v>
      </c>
      <c r="G279" s="51">
        <v>3.8563669446943685E-2</v>
      </c>
      <c r="H279" s="51">
        <v>3.6300418247517029E-2</v>
      </c>
      <c r="I279" s="51">
        <v>3.019726873539038E-2</v>
      </c>
      <c r="J279" s="51">
        <v>2.8653847964798088E-2</v>
      </c>
      <c r="K279" s="51">
        <v>2.3631812054930132E-2</v>
      </c>
      <c r="L279" s="51">
        <v>64.179669700004922</v>
      </c>
      <c r="M279" s="51">
        <v>0</v>
      </c>
      <c r="N279" s="51">
        <v>0</v>
      </c>
    </row>
    <row r="280" spans="1:14" x14ac:dyDescent="0.3">
      <c r="A280" s="49" t="s">
        <v>340</v>
      </c>
      <c r="B280" s="50">
        <v>2034</v>
      </c>
      <c r="C280" s="50">
        <v>6</v>
      </c>
      <c r="D280" s="51">
        <v>3.8764946261054013E-2</v>
      </c>
      <c r="E280" s="51">
        <v>3.5978917142354343E-2</v>
      </c>
      <c r="F280" s="51">
        <v>2.7669666930391423E-2</v>
      </c>
      <c r="G280" s="51">
        <v>3.9444128091208314E-2</v>
      </c>
      <c r="H280" s="51">
        <v>3.7683817976999594E-2</v>
      </c>
      <c r="I280" s="51">
        <v>3.0272417212535225E-2</v>
      </c>
      <c r="J280" s="51">
        <v>2.8824781344794676E-2</v>
      </c>
      <c r="K280" s="51">
        <v>2.3367232617271132E-2</v>
      </c>
      <c r="L280" s="51">
        <v>64.036266906018213</v>
      </c>
      <c r="M280" s="51">
        <v>0</v>
      </c>
      <c r="N280" s="51">
        <v>0</v>
      </c>
    </row>
    <row r="281" spans="1:14" x14ac:dyDescent="0.3">
      <c r="A281" s="49" t="s">
        <v>341</v>
      </c>
      <c r="B281" s="50">
        <v>2034</v>
      </c>
      <c r="C281" s="50">
        <v>7</v>
      </c>
      <c r="D281" s="51">
        <v>3.927110029861413E-2</v>
      </c>
      <c r="E281" s="51">
        <v>3.651293544166026E-2</v>
      </c>
      <c r="F281" s="51">
        <v>2.8545237502416443E-2</v>
      </c>
      <c r="G281" s="51">
        <v>4.0279009805891879E-2</v>
      </c>
      <c r="H281" s="51">
        <v>3.9190240392851843E-2</v>
      </c>
      <c r="I281" s="51">
        <v>3.0310949543181462E-2</v>
      </c>
      <c r="J281" s="51">
        <v>2.8522606262482077E-2</v>
      </c>
      <c r="K281" s="51">
        <v>2.2746956741716055E-2</v>
      </c>
      <c r="L281" s="51">
        <v>64.148097552135596</v>
      </c>
      <c r="M281" s="51">
        <v>0</v>
      </c>
      <c r="N281" s="51">
        <v>0</v>
      </c>
    </row>
    <row r="282" spans="1:14" x14ac:dyDescent="0.3">
      <c r="A282" s="49" t="s">
        <v>342</v>
      </c>
      <c r="B282" s="50">
        <v>2034</v>
      </c>
      <c r="C282" s="50">
        <v>8</v>
      </c>
      <c r="D282" s="51">
        <v>3.9104933302559458E-2</v>
      </c>
      <c r="E282" s="51">
        <v>3.6535407709270579E-2</v>
      </c>
      <c r="F282" s="51">
        <v>2.9211029976400665E-2</v>
      </c>
      <c r="G282" s="51">
        <v>3.944996463267484E-2</v>
      </c>
      <c r="H282" s="51">
        <v>3.8479357003630817E-2</v>
      </c>
      <c r="I282" s="51">
        <v>3.0231621173924444E-2</v>
      </c>
      <c r="J282" s="51">
        <v>2.8637362912434676E-2</v>
      </c>
      <c r="K282" s="51">
        <v>2.3267135335443726E-2</v>
      </c>
      <c r="L282" s="51">
        <v>73.237509954590109</v>
      </c>
      <c r="M282" s="51">
        <v>0</v>
      </c>
      <c r="N282" s="51">
        <v>0</v>
      </c>
    </row>
    <row r="283" spans="1:14" x14ac:dyDescent="0.3">
      <c r="A283" s="49" t="s">
        <v>343</v>
      </c>
      <c r="B283" s="50">
        <v>2034</v>
      </c>
      <c r="C283" s="50">
        <v>9</v>
      </c>
      <c r="D283" s="51">
        <v>3.8975956669967837E-2</v>
      </c>
      <c r="E283" s="51">
        <v>3.6552850387250528E-2</v>
      </c>
      <c r="F283" s="51">
        <v>2.9727809320904658E-2</v>
      </c>
      <c r="G283" s="51">
        <v>3.8806470694367795E-2</v>
      </c>
      <c r="H283" s="51">
        <v>3.7927578684927375E-2</v>
      </c>
      <c r="I283" s="51">
        <v>3.0170047539095121E-2</v>
      </c>
      <c r="J283" s="51">
        <v>2.8726435511866582E-2</v>
      </c>
      <c r="K283" s="51">
        <v>2.3670891104989968E-2</v>
      </c>
      <c r="L283" s="51">
        <v>80.29259208124428</v>
      </c>
      <c r="M283" s="51">
        <v>0</v>
      </c>
      <c r="N283" s="51">
        <v>0</v>
      </c>
    </row>
    <row r="284" spans="1:14" x14ac:dyDescent="0.3">
      <c r="A284" s="49" t="s">
        <v>344</v>
      </c>
      <c r="B284" s="50">
        <v>2034</v>
      </c>
      <c r="C284" s="50">
        <v>10</v>
      </c>
      <c r="D284" s="51">
        <v>3.8873012671775078E-2</v>
      </c>
      <c r="E284" s="51">
        <v>3.656677243634085E-2</v>
      </c>
      <c r="F284" s="51">
        <v>3.0140281959069412E-2</v>
      </c>
      <c r="G284" s="51">
        <v>3.8292859527049798E-2</v>
      </c>
      <c r="H284" s="51">
        <v>3.7487171263039874E-2</v>
      </c>
      <c r="I284" s="51">
        <v>3.0120901922364218E-2</v>
      </c>
      <c r="J284" s="51">
        <v>2.8797529704129885E-2</v>
      </c>
      <c r="K284" s="51">
        <v>2.399315283857148E-2</v>
      </c>
      <c r="L284" s="51">
        <v>85.923676930510197</v>
      </c>
      <c r="M284" s="51">
        <v>0</v>
      </c>
      <c r="N284" s="51">
        <v>0</v>
      </c>
    </row>
    <row r="285" spans="1:14" x14ac:dyDescent="0.3">
      <c r="A285" s="49" t="s">
        <v>345</v>
      </c>
      <c r="B285" s="50">
        <v>2034</v>
      </c>
      <c r="C285" s="50">
        <v>11</v>
      </c>
      <c r="D285" s="51">
        <v>3.8789000870694965E-2</v>
      </c>
      <c r="E285" s="51">
        <v>3.6578134112974121E-2</v>
      </c>
      <c r="F285" s="51">
        <v>3.0476897690310034E-2</v>
      </c>
      <c r="G285" s="51">
        <v>3.7873705424054362E-2</v>
      </c>
      <c r="H285" s="51">
        <v>3.7127758170762831E-2</v>
      </c>
      <c r="I285" s="51">
        <v>3.0080794564487694E-2</v>
      </c>
      <c r="J285" s="51">
        <v>2.8855549124817161E-2</v>
      </c>
      <c r="K285" s="51">
        <v>2.4256148147989039E-2</v>
      </c>
      <c r="L285" s="51">
        <v>90.519161742902909</v>
      </c>
      <c r="M285" s="51">
        <v>0</v>
      </c>
      <c r="N285" s="51">
        <v>0</v>
      </c>
    </row>
    <row r="286" spans="1:14" x14ac:dyDescent="0.3">
      <c r="A286" s="49" t="s">
        <v>346</v>
      </c>
      <c r="B286" s="50">
        <v>2034</v>
      </c>
      <c r="C286" s="50">
        <v>12</v>
      </c>
      <c r="D286" s="51">
        <v>3.8719187583600649E-2</v>
      </c>
      <c r="E286" s="51">
        <v>3.6587575595985737E-2</v>
      </c>
      <c r="F286" s="51">
        <v>3.0756623281041687E-2</v>
      </c>
      <c r="G286" s="51">
        <v>3.7525390956884744E-2</v>
      </c>
      <c r="H286" s="51">
        <v>3.6829088114008965E-2</v>
      </c>
      <c r="I286" s="51">
        <v>3.0047465598151669E-2</v>
      </c>
      <c r="J286" s="51">
        <v>2.8903762904564895E-2</v>
      </c>
      <c r="K286" s="51">
        <v>2.4474695623519498E-2</v>
      </c>
      <c r="L286" s="51">
        <v>94.337981199459918</v>
      </c>
      <c r="M286" s="51">
        <v>0</v>
      </c>
      <c r="N286" s="51">
        <v>0</v>
      </c>
    </row>
    <row r="287" spans="1:14" x14ac:dyDescent="0.3">
      <c r="A287" s="49" t="s">
        <v>347</v>
      </c>
      <c r="B287" s="50">
        <v>2034</v>
      </c>
      <c r="C287" s="50">
        <v>13</v>
      </c>
      <c r="D287" s="51">
        <v>3.8660295592093684E-2</v>
      </c>
      <c r="E287" s="51">
        <v>3.65955400932967E-2</v>
      </c>
      <c r="F287" s="51">
        <v>3.0992589782538629E-2</v>
      </c>
      <c r="G287" s="51">
        <v>3.723156533290873E-2</v>
      </c>
      <c r="H287" s="51">
        <v>3.6577140738690998E-2</v>
      </c>
      <c r="I287" s="51">
        <v>3.0019350474454004E-2</v>
      </c>
      <c r="J287" s="51">
        <v>2.8944434324370494E-2</v>
      </c>
      <c r="K287" s="51">
        <v>2.4659054455605702E-2</v>
      </c>
      <c r="L287" s="51">
        <v>97.559400679369674</v>
      </c>
      <c r="M287" s="51">
        <v>0</v>
      </c>
      <c r="N287" s="51">
        <v>0</v>
      </c>
    </row>
    <row r="288" spans="1:14" x14ac:dyDescent="0.3">
      <c r="A288" s="49" t="s">
        <v>348</v>
      </c>
      <c r="B288" s="50">
        <v>2034</v>
      </c>
      <c r="C288" s="50">
        <v>14</v>
      </c>
      <c r="D288" s="51">
        <v>3.8609983977165599E-2</v>
      </c>
      <c r="E288" s="51">
        <v>3.6602344188582867E-2</v>
      </c>
      <c r="F288" s="51">
        <v>3.1194176712364918E-2</v>
      </c>
      <c r="G288" s="51">
        <v>3.6980549171437241E-2</v>
      </c>
      <c r="H288" s="51">
        <v>3.6361901297728254E-2</v>
      </c>
      <c r="I288" s="51">
        <v>2.9995331635203768E-2</v>
      </c>
      <c r="J288" s="51">
        <v>2.8979180047167059E-2</v>
      </c>
      <c r="K288" s="51">
        <v>2.4816552789949153E-2</v>
      </c>
      <c r="L288" s="51">
        <v>100.31146954727222</v>
      </c>
      <c r="M288" s="51">
        <v>0</v>
      </c>
      <c r="N288" s="51">
        <v>0</v>
      </c>
    </row>
    <row r="289" spans="1:14" x14ac:dyDescent="0.3">
      <c r="A289" s="49" t="s">
        <v>349</v>
      </c>
      <c r="B289" s="50">
        <v>2034</v>
      </c>
      <c r="C289" s="50">
        <v>15</v>
      </c>
      <c r="D289" s="51">
        <v>3.8566536020040822E-2</v>
      </c>
      <c r="E289" s="51">
        <v>3.6608220049270071E-2</v>
      </c>
      <c r="F289" s="51">
        <v>3.1368262563048172E-2</v>
      </c>
      <c r="G289" s="51">
        <v>3.6763777369601347E-2</v>
      </c>
      <c r="H289" s="51">
        <v>3.6176025451447547E-2</v>
      </c>
      <c r="I289" s="51">
        <v>2.997458951632281E-2</v>
      </c>
      <c r="J289" s="51">
        <v>2.9009185656736367E-2</v>
      </c>
      <c r="K289" s="51">
        <v>2.4952564740421339E-2</v>
      </c>
      <c r="L289" s="51">
        <v>102.68809312311902</v>
      </c>
      <c r="M289" s="51">
        <v>0</v>
      </c>
      <c r="N289" s="51">
        <v>0</v>
      </c>
    </row>
    <row r="290" spans="1:14" x14ac:dyDescent="0.3">
      <c r="A290" s="49" t="s">
        <v>350</v>
      </c>
      <c r="B290" s="50">
        <v>2034</v>
      </c>
      <c r="C290" s="50">
        <v>16</v>
      </c>
      <c r="D290" s="51">
        <v>3.8528664140245639E-2</v>
      </c>
      <c r="E290" s="51">
        <v>3.6613341806525548E-2</v>
      </c>
      <c r="F290" s="51">
        <v>3.1520006369832626E-2</v>
      </c>
      <c r="G290" s="51">
        <v>3.6574825893734703E-2</v>
      </c>
      <c r="H290" s="51">
        <v>3.6014004768013412E-2</v>
      </c>
      <c r="I290" s="51">
        <v>2.9956509424991912E-2</v>
      </c>
      <c r="J290" s="51">
        <v>2.903534036950059E-2</v>
      </c>
      <c r="K290" s="51">
        <v>2.5071121022002089E-2</v>
      </c>
      <c r="L290" s="51">
        <v>104.75970266104076</v>
      </c>
      <c r="M290" s="51">
        <v>0</v>
      </c>
      <c r="N290" s="51">
        <v>0</v>
      </c>
    </row>
    <row r="291" spans="1:14" x14ac:dyDescent="0.3">
      <c r="A291" s="49" t="s">
        <v>351</v>
      </c>
      <c r="B291" s="50">
        <v>2035</v>
      </c>
      <c r="C291" s="50">
        <v>1</v>
      </c>
      <c r="D291" s="51">
        <v>3.6448576953887243E-2</v>
      </c>
      <c r="E291" s="51">
        <v>3.3810550819708719E-2</v>
      </c>
      <c r="F291" s="51">
        <v>2.0198731159533218E-2</v>
      </c>
      <c r="G291" s="51">
        <v>3.7928284575168898E-2</v>
      </c>
      <c r="H291" s="51">
        <v>3.5692007094344141E-2</v>
      </c>
      <c r="I291" s="51">
        <v>3.082081882121146E-2</v>
      </c>
      <c r="J291" s="51">
        <v>2.8404294058217046E-2</v>
      </c>
      <c r="K291" s="51">
        <v>2.4100848455612795E-2</v>
      </c>
      <c r="L291" s="51">
        <v>62.21469098041662</v>
      </c>
      <c r="M291" s="51">
        <v>0</v>
      </c>
      <c r="N291" s="51">
        <v>0</v>
      </c>
    </row>
    <row r="292" spans="1:14" x14ac:dyDescent="0.3">
      <c r="A292" s="49" t="s">
        <v>352</v>
      </c>
      <c r="B292" s="50">
        <v>2035</v>
      </c>
      <c r="C292" s="50">
        <v>2</v>
      </c>
      <c r="D292" s="51">
        <v>3.6243914511559762E-2</v>
      </c>
      <c r="E292" s="51">
        <v>3.3850216026862792E-2</v>
      </c>
      <c r="F292" s="51">
        <v>2.3599659694674903E-2</v>
      </c>
      <c r="G292" s="51">
        <v>3.758390862468669E-2</v>
      </c>
      <c r="H292" s="51">
        <v>3.6272686570930447E-2</v>
      </c>
      <c r="I292" s="51">
        <v>3.0984917410753047E-2</v>
      </c>
      <c r="J292" s="51">
        <v>2.8540359221770534E-2</v>
      </c>
      <c r="K292" s="51">
        <v>2.3315064663334686E-2</v>
      </c>
      <c r="L292" s="51">
        <v>66.455413973066101</v>
      </c>
      <c r="M292" s="51">
        <v>0</v>
      </c>
      <c r="N292" s="51">
        <v>0</v>
      </c>
    </row>
    <row r="293" spans="1:14" x14ac:dyDescent="0.3">
      <c r="A293" s="49" t="s">
        <v>353</v>
      </c>
      <c r="B293" s="50">
        <v>2035</v>
      </c>
      <c r="C293" s="50">
        <v>3</v>
      </c>
      <c r="D293" s="51">
        <v>3.6716844412830747E-2</v>
      </c>
      <c r="E293" s="51">
        <v>3.4576611916103422E-2</v>
      </c>
      <c r="F293" s="51">
        <v>2.5611798227289217E-2</v>
      </c>
      <c r="G293" s="51">
        <v>3.8296675203963862E-2</v>
      </c>
      <c r="H293" s="51">
        <v>3.6416144827830524E-2</v>
      </c>
      <c r="I293" s="51">
        <v>3.0875121590617342E-2</v>
      </c>
      <c r="J293" s="51">
        <v>2.8900660017256927E-2</v>
      </c>
      <c r="K293" s="51">
        <v>2.2508857966666788E-2</v>
      </c>
      <c r="L293" s="51">
        <v>64.677352472652842</v>
      </c>
      <c r="M293" s="51">
        <v>0</v>
      </c>
      <c r="N293" s="51">
        <v>0</v>
      </c>
    </row>
    <row r="294" spans="1:14" x14ac:dyDescent="0.3">
      <c r="A294" s="49" t="s">
        <v>354</v>
      </c>
      <c r="B294" s="50">
        <v>2035</v>
      </c>
      <c r="C294" s="50">
        <v>4</v>
      </c>
      <c r="D294" s="51">
        <v>3.7490699614748761E-2</v>
      </c>
      <c r="E294" s="51">
        <v>3.5103995455247172E-2</v>
      </c>
      <c r="F294" s="51">
        <v>2.7020571087821469E-2</v>
      </c>
      <c r="G294" s="51">
        <v>3.8964588547694502E-2</v>
      </c>
      <c r="H294" s="51">
        <v>3.6705732203446202E-2</v>
      </c>
      <c r="I294" s="51">
        <v>3.0814295277267069E-2</v>
      </c>
      <c r="J294" s="51">
        <v>2.8711118061727169E-2</v>
      </c>
      <c r="K294" s="51">
        <v>2.3016665293266812E-2</v>
      </c>
      <c r="L294" s="51">
        <v>64.552989506918578</v>
      </c>
      <c r="M294" s="51">
        <v>0</v>
      </c>
      <c r="N294" s="51">
        <v>0</v>
      </c>
    </row>
    <row r="295" spans="1:14" x14ac:dyDescent="0.3">
      <c r="A295" s="49" t="s">
        <v>355</v>
      </c>
      <c r="B295" s="50">
        <v>2035</v>
      </c>
      <c r="C295" s="50">
        <v>5</v>
      </c>
      <c r="D295" s="51">
        <v>3.8777124642279254E-2</v>
      </c>
      <c r="E295" s="51">
        <v>3.6318051124773335E-2</v>
      </c>
      <c r="F295" s="51">
        <v>2.8702750596577623E-2</v>
      </c>
      <c r="G295" s="51">
        <v>3.9968801539454438E-2</v>
      </c>
      <c r="H295" s="51">
        <v>3.8325049075227831E-2</v>
      </c>
      <c r="I295" s="51">
        <v>3.0792404310541081E-2</v>
      </c>
      <c r="J295" s="51">
        <v>2.8909874100786517E-2</v>
      </c>
      <c r="K295" s="51">
        <v>2.2806226911217344E-2</v>
      </c>
      <c r="L295" s="51">
        <v>64.308449598891542</v>
      </c>
      <c r="M295" s="51">
        <v>0</v>
      </c>
      <c r="N295" s="51">
        <v>0</v>
      </c>
    </row>
    <row r="296" spans="1:14" x14ac:dyDescent="0.3">
      <c r="A296" s="49" t="s">
        <v>356</v>
      </c>
      <c r="B296" s="50">
        <v>2035</v>
      </c>
      <c r="C296" s="50">
        <v>6</v>
      </c>
      <c r="D296" s="51">
        <v>3.9377997551083434E-2</v>
      </c>
      <c r="E296" s="51">
        <v>3.6902811286434328E-2</v>
      </c>
      <c r="F296" s="51">
        <v>2.9589597017737994E-2</v>
      </c>
      <c r="G296" s="51">
        <v>4.0883846111147149E-2</v>
      </c>
      <c r="H296" s="51">
        <v>4.0022166276792531E-2</v>
      </c>
      <c r="I296" s="51">
        <v>3.0759892897714504E-2</v>
      </c>
      <c r="J296" s="51">
        <v>2.8537226779098503E-2</v>
      </c>
      <c r="K296" s="51">
        <v>2.2152204317124086E-2</v>
      </c>
      <c r="L296" s="51">
        <v>64.400578491213651</v>
      </c>
      <c r="M296" s="51">
        <v>0</v>
      </c>
      <c r="N296" s="51">
        <v>0</v>
      </c>
    </row>
    <row r="297" spans="1:14" x14ac:dyDescent="0.3">
      <c r="A297" s="49" t="s">
        <v>357</v>
      </c>
      <c r="B297" s="50">
        <v>2035</v>
      </c>
      <c r="C297" s="50">
        <v>7</v>
      </c>
      <c r="D297" s="51">
        <v>3.91706113166191E-2</v>
      </c>
      <c r="E297" s="51">
        <v>3.6879665620382432E-2</v>
      </c>
      <c r="F297" s="51">
        <v>3.0234090964446923E-2</v>
      </c>
      <c r="G297" s="51">
        <v>3.984009595330143E-2</v>
      </c>
      <c r="H297" s="51">
        <v>3.9087513068476715E-2</v>
      </c>
      <c r="I297" s="51">
        <v>3.0610507115686705E-2</v>
      </c>
      <c r="J297" s="51">
        <v>2.8669251892042023E-2</v>
      </c>
      <c r="K297" s="51">
        <v>2.2834351038281124E-2</v>
      </c>
      <c r="L297" s="51">
        <v>74.972407853964128</v>
      </c>
      <c r="M297" s="51">
        <v>0</v>
      </c>
      <c r="N297" s="51">
        <v>0</v>
      </c>
    </row>
    <row r="298" spans="1:14" x14ac:dyDescent="0.3">
      <c r="A298" s="49" t="s">
        <v>358</v>
      </c>
      <c r="B298" s="50">
        <v>2035</v>
      </c>
      <c r="C298" s="50">
        <v>8</v>
      </c>
      <c r="D298" s="51">
        <v>3.9015350171924923E-2</v>
      </c>
      <c r="E298" s="51">
        <v>3.6862337456749932E-2</v>
      </c>
      <c r="F298" s="51">
        <v>3.0716595833552393E-2</v>
      </c>
      <c r="G298" s="51">
        <v>3.9058685148961318E-2</v>
      </c>
      <c r="H298" s="51">
        <v>3.8387778453062078E-2</v>
      </c>
      <c r="I298" s="51">
        <v>3.0498668412512517E-2</v>
      </c>
      <c r="J298" s="51">
        <v>2.8768093409739348E-2</v>
      </c>
      <c r="K298" s="51">
        <v>2.3345044918469334E-2</v>
      </c>
      <c r="L298" s="51">
        <v>82.887081325960281</v>
      </c>
      <c r="M298" s="51">
        <v>0</v>
      </c>
      <c r="N298" s="51">
        <v>0</v>
      </c>
    </row>
    <row r="299" spans="1:14" x14ac:dyDescent="0.3">
      <c r="A299" s="49" t="s">
        <v>359</v>
      </c>
      <c r="B299" s="50">
        <v>2035</v>
      </c>
      <c r="C299" s="50">
        <v>9</v>
      </c>
      <c r="D299" s="51">
        <v>3.8894838517442194E-2</v>
      </c>
      <c r="E299" s="51">
        <v>3.6848887564488654E-2</v>
      </c>
      <c r="F299" s="51">
        <v>3.1091109754510616E-2</v>
      </c>
      <c r="G299" s="51">
        <v>3.8452164380051571E-2</v>
      </c>
      <c r="H299" s="51">
        <v>3.7844653665668804E-2</v>
      </c>
      <c r="I299" s="51">
        <v>3.0411860684917351E-2</v>
      </c>
      <c r="J299" s="51">
        <v>2.8844812893244077E-2</v>
      </c>
      <c r="K299" s="51">
        <v>2.3741438778355654E-2</v>
      </c>
      <c r="L299" s="51">
        <v>89.030346575483492</v>
      </c>
      <c r="M299" s="51">
        <v>0</v>
      </c>
      <c r="N299" s="51">
        <v>0</v>
      </c>
    </row>
    <row r="300" spans="1:14" x14ac:dyDescent="0.3">
      <c r="A300" s="49" t="s">
        <v>360</v>
      </c>
      <c r="B300" s="50">
        <v>2035</v>
      </c>
      <c r="C300" s="50">
        <v>10</v>
      </c>
      <c r="D300" s="51">
        <v>3.8798650926775625E-2</v>
      </c>
      <c r="E300" s="51">
        <v>3.6838152397529973E-2</v>
      </c>
      <c r="F300" s="51">
        <v>3.1390031812154641E-2</v>
      </c>
      <c r="G300" s="51">
        <v>3.7968063720235104E-2</v>
      </c>
      <c r="H300" s="51">
        <v>3.7411153146943946E-2</v>
      </c>
      <c r="I300" s="51">
        <v>3.0342574222919475E-2</v>
      </c>
      <c r="J300" s="51">
        <v>2.8906047321625123E-2</v>
      </c>
      <c r="K300" s="51">
        <v>2.4057824529602249E-2</v>
      </c>
      <c r="L300" s="51">
        <v>93.933655601599327</v>
      </c>
      <c r="M300" s="51">
        <v>0</v>
      </c>
      <c r="N300" s="51">
        <v>0</v>
      </c>
    </row>
    <row r="301" spans="1:14" x14ac:dyDescent="0.3">
      <c r="A301" s="49" t="s">
        <v>361</v>
      </c>
      <c r="B301" s="50">
        <v>2035</v>
      </c>
      <c r="C301" s="50">
        <v>11</v>
      </c>
      <c r="D301" s="51">
        <v>3.872015297764482E-2</v>
      </c>
      <c r="E301" s="51">
        <v>3.6829391510767008E-2</v>
      </c>
      <c r="F301" s="51">
        <v>3.1633979792475231E-2</v>
      </c>
      <c r="G301" s="51">
        <v>3.7572992914270242E-2</v>
      </c>
      <c r="H301" s="51">
        <v>3.7057376724941665E-2</v>
      </c>
      <c r="I301" s="51">
        <v>3.0286030076926502E-2</v>
      </c>
      <c r="J301" s="51">
        <v>2.8956020265232474E-2</v>
      </c>
      <c r="K301" s="51">
        <v>2.4316024495262632E-2</v>
      </c>
      <c r="L301" s="51">
        <v>97.935208191047678</v>
      </c>
      <c r="M301" s="51">
        <v>0</v>
      </c>
      <c r="N301" s="51">
        <v>0</v>
      </c>
    </row>
    <row r="302" spans="1:14" x14ac:dyDescent="0.3">
      <c r="A302" s="49" t="s">
        <v>362</v>
      </c>
      <c r="B302" s="50">
        <v>2035</v>
      </c>
      <c r="C302" s="50">
        <v>12</v>
      </c>
      <c r="D302" s="51">
        <v>3.8654921667417845E-2</v>
      </c>
      <c r="E302" s="51">
        <v>3.682211126805205E-2</v>
      </c>
      <c r="F302" s="51">
        <v>3.1836699055331638E-2</v>
      </c>
      <c r="G302" s="51">
        <v>3.7244691517980634E-2</v>
      </c>
      <c r="H302" s="51">
        <v>3.6763390706323985E-2</v>
      </c>
      <c r="I302" s="51">
        <v>3.0239042241325339E-2</v>
      </c>
      <c r="J302" s="51">
        <v>2.8997547472293324E-2</v>
      </c>
      <c r="K302" s="51">
        <v>2.4530587069789531E-2</v>
      </c>
      <c r="L302" s="51">
        <v>101.26047364373994</v>
      </c>
      <c r="M302" s="51">
        <v>0</v>
      </c>
      <c r="N302" s="51">
        <v>0</v>
      </c>
    </row>
    <row r="303" spans="1:14" x14ac:dyDescent="0.3">
      <c r="A303" s="49" t="s">
        <v>363</v>
      </c>
      <c r="B303" s="50">
        <v>2035</v>
      </c>
      <c r="C303" s="50">
        <v>13</v>
      </c>
      <c r="D303" s="51">
        <v>3.8599894867681506E-2</v>
      </c>
      <c r="E303" s="51">
        <v>3.6815969915739578E-2</v>
      </c>
      <c r="F303" s="51">
        <v>3.2007705773441149E-2</v>
      </c>
      <c r="G303" s="51">
        <v>3.6967748204655621E-2</v>
      </c>
      <c r="H303" s="51">
        <v>3.6515394618011919E-2</v>
      </c>
      <c r="I303" s="51">
        <v>3.0199404984145112E-2</v>
      </c>
      <c r="J303" s="51">
        <v>2.9032578338584306E-2</v>
      </c>
      <c r="K303" s="51">
        <v>2.4711584381944138E-2</v>
      </c>
      <c r="L303" s="51">
        <v>104.06554862228623</v>
      </c>
      <c r="M303" s="51">
        <v>0</v>
      </c>
      <c r="N303" s="51">
        <v>0</v>
      </c>
    </row>
    <row r="304" spans="1:14" x14ac:dyDescent="0.3">
      <c r="A304" s="49" t="s">
        <v>364</v>
      </c>
      <c r="B304" s="50">
        <v>2035</v>
      </c>
      <c r="C304" s="50">
        <v>14</v>
      </c>
      <c r="D304" s="51">
        <v>3.8552885298328891E-2</v>
      </c>
      <c r="E304" s="51">
        <v>3.6810723339001789E-2</v>
      </c>
      <c r="F304" s="51">
        <v>3.2153797354511668E-2</v>
      </c>
      <c r="G304" s="51">
        <v>3.6731154654660425E-2</v>
      </c>
      <c r="H304" s="51">
        <v>3.6303530774056909E-2</v>
      </c>
      <c r="I304" s="51">
        <v>3.0165542749755882E-2</v>
      </c>
      <c r="J304" s="51">
        <v>2.9062505318642733E-2</v>
      </c>
      <c r="K304" s="51">
        <v>2.4866210959159935E-2</v>
      </c>
      <c r="L304" s="51">
        <v>106.46193306359656</v>
      </c>
      <c r="M304" s="51">
        <v>0</v>
      </c>
      <c r="N304" s="51">
        <v>0</v>
      </c>
    </row>
    <row r="305" spans="1:14" x14ac:dyDescent="0.3">
      <c r="A305" s="49" t="s">
        <v>365</v>
      </c>
      <c r="B305" s="50">
        <v>2035</v>
      </c>
      <c r="C305" s="50">
        <v>15</v>
      </c>
      <c r="D305" s="51">
        <v>3.8512288912054958E-2</v>
      </c>
      <c r="E305" s="51">
        <v>3.6806192515622706E-2</v>
      </c>
      <c r="F305" s="51">
        <v>3.227995869438742E-2</v>
      </c>
      <c r="G305" s="51">
        <v>3.6526837889418851E-2</v>
      </c>
      <c r="H305" s="51">
        <v>3.612057001595758E-2</v>
      </c>
      <c r="I305" s="51">
        <v>3.0136300100518824E-2</v>
      </c>
      <c r="J305" s="51">
        <v>2.9088349572465838E-2</v>
      </c>
      <c r="K305" s="51">
        <v>2.4999742926019329E-2</v>
      </c>
      <c r="L305" s="51">
        <v>108.53139572364657</v>
      </c>
      <c r="M305" s="51">
        <v>0</v>
      </c>
      <c r="N305" s="51">
        <v>0</v>
      </c>
    </row>
    <row r="306" spans="1:14" x14ac:dyDescent="0.3">
      <c r="A306" s="49" t="s">
        <v>366</v>
      </c>
      <c r="B306" s="50">
        <v>2036</v>
      </c>
      <c r="C306" s="50">
        <v>1</v>
      </c>
      <c r="D306" s="51">
        <v>3.6031065571539171E-2</v>
      </c>
      <c r="E306" s="51">
        <v>3.3891467842303027E-2</v>
      </c>
      <c r="F306" s="51">
        <v>2.7136625371222245E-2</v>
      </c>
      <c r="G306" s="51">
        <v>3.7225757636185179E-2</v>
      </c>
      <c r="H306" s="51">
        <v>3.6876593226580205E-2</v>
      </c>
      <c r="I306" s="51">
        <v>3.1155579943876285E-2</v>
      </c>
      <c r="J306" s="51">
        <v>2.8681866991866159E-2</v>
      </c>
      <c r="K306" s="51">
        <v>2.249784951936544E-2</v>
      </c>
      <c r="L306" s="51">
        <v>70.865765885421567</v>
      </c>
      <c r="M306" s="51">
        <v>0</v>
      </c>
      <c r="N306" s="51">
        <v>0</v>
      </c>
    </row>
    <row r="307" spans="1:14" x14ac:dyDescent="0.3">
      <c r="A307" s="49" t="s">
        <v>367</v>
      </c>
      <c r="B307" s="50">
        <v>2036</v>
      </c>
      <c r="C307" s="50">
        <v>2</v>
      </c>
      <c r="D307" s="51">
        <v>3.6859078767533346E-2</v>
      </c>
      <c r="E307" s="51">
        <v>3.4982774505250738E-2</v>
      </c>
      <c r="F307" s="51">
        <v>2.8481785158899459E-2</v>
      </c>
      <c r="G307" s="51">
        <v>3.8491994470681822E-2</v>
      </c>
      <c r="H307" s="51">
        <v>3.6800079814369183E-2</v>
      </c>
      <c r="I307" s="51">
        <v>3.0903912706004309E-2</v>
      </c>
      <c r="J307" s="51">
        <v>2.9163831302206709E-2</v>
      </c>
      <c r="K307" s="51">
        <v>2.166479085252758E-2</v>
      </c>
      <c r="L307" s="51">
        <v>65.983045938340453</v>
      </c>
      <c r="M307" s="51">
        <v>0</v>
      </c>
      <c r="N307" s="51">
        <v>0</v>
      </c>
    </row>
    <row r="308" spans="1:14" x14ac:dyDescent="0.3">
      <c r="A308" s="49" t="s">
        <v>368</v>
      </c>
      <c r="B308" s="50">
        <v>2036</v>
      </c>
      <c r="C308" s="50">
        <v>3</v>
      </c>
      <c r="D308" s="51">
        <v>3.7866226993268526E-2</v>
      </c>
      <c r="E308" s="51">
        <v>3.557008634021333E-2</v>
      </c>
      <c r="F308" s="51">
        <v>2.9478811140709105E-2</v>
      </c>
      <c r="G308" s="51">
        <v>3.9338019170372308E-2</v>
      </c>
      <c r="H308" s="51">
        <v>3.7071026565672294E-2</v>
      </c>
      <c r="I308" s="51">
        <v>3.0811944527736231E-2</v>
      </c>
      <c r="J308" s="51">
        <v>2.8821681643186811E-2</v>
      </c>
      <c r="K308" s="51">
        <v>2.2625981474478637E-2</v>
      </c>
      <c r="L308" s="51">
        <v>65.395591965181978</v>
      </c>
      <c r="M308" s="51">
        <v>0</v>
      </c>
      <c r="N308" s="51">
        <v>0</v>
      </c>
    </row>
    <row r="309" spans="1:14" x14ac:dyDescent="0.3">
      <c r="A309" s="49" t="s">
        <v>369</v>
      </c>
      <c r="B309" s="50">
        <v>2036</v>
      </c>
      <c r="C309" s="50">
        <v>4</v>
      </c>
      <c r="D309" s="51">
        <v>3.9418616350588472E-2</v>
      </c>
      <c r="E309" s="51">
        <v>3.7008842497567834E-2</v>
      </c>
      <c r="F309" s="51">
        <v>3.1045523297072143E-2</v>
      </c>
      <c r="G309" s="51">
        <v>4.0530943650513108E-2</v>
      </c>
      <c r="H309" s="51">
        <v>3.9050425929988912E-2</v>
      </c>
      <c r="I309" s="51">
        <v>3.0784576395707478E-2</v>
      </c>
      <c r="J309" s="51">
        <v>2.9049156369649519E-2</v>
      </c>
      <c r="K309" s="51">
        <v>2.2449571563221585E-2</v>
      </c>
      <c r="L309" s="51">
        <v>64.88525925567815</v>
      </c>
      <c r="M309" s="51">
        <v>0</v>
      </c>
      <c r="N309" s="51">
        <v>0</v>
      </c>
    </row>
    <row r="310" spans="1:14" x14ac:dyDescent="0.3">
      <c r="A310" s="49" t="s">
        <v>370</v>
      </c>
      <c r="B310" s="50">
        <v>2036</v>
      </c>
      <c r="C310" s="50">
        <v>5</v>
      </c>
      <c r="D310" s="51">
        <v>4.0036024844038648E-2</v>
      </c>
      <c r="E310" s="51">
        <v>3.7597416829243516E-2</v>
      </c>
      <c r="F310" s="51">
        <v>3.1699040108666816E-2</v>
      </c>
      <c r="G310" s="51">
        <v>4.1547745367724979E-2</v>
      </c>
      <c r="H310" s="51">
        <v>4.0994837434911266E-2</v>
      </c>
      <c r="I310" s="51">
        <v>3.0746207283382485E-2</v>
      </c>
      <c r="J310" s="51">
        <v>2.8567087072478882E-2</v>
      </c>
      <c r="K310" s="51">
        <v>2.171448600907025E-2</v>
      </c>
      <c r="L310" s="51">
        <v>64.891588093184467</v>
      </c>
      <c r="M310" s="51">
        <v>0</v>
      </c>
      <c r="N310" s="51">
        <v>0</v>
      </c>
    </row>
    <row r="311" spans="1:14" x14ac:dyDescent="0.3">
      <c r="A311" s="49" t="s">
        <v>371</v>
      </c>
      <c r="B311" s="50">
        <v>2036</v>
      </c>
      <c r="C311" s="50">
        <v>6</v>
      </c>
      <c r="D311" s="51">
        <v>3.9689871770345851E-2</v>
      </c>
      <c r="E311" s="51">
        <v>3.7465135798774266E-2</v>
      </c>
      <c r="F311" s="51">
        <v>3.2148455293184115E-2</v>
      </c>
      <c r="G311" s="51">
        <v>4.0204796729030344E-2</v>
      </c>
      <c r="H311" s="51">
        <v>3.9735246248079371E-2</v>
      </c>
      <c r="I311" s="51">
        <v>3.0570387654621105E-2</v>
      </c>
      <c r="J311" s="51">
        <v>2.8719795752506869E-2</v>
      </c>
      <c r="K311" s="51">
        <v>2.2592751581429517E-2</v>
      </c>
      <c r="L311" s="51">
        <v>77.406094196419886</v>
      </c>
      <c r="M311" s="51">
        <v>0</v>
      </c>
      <c r="N311" s="51">
        <v>0</v>
      </c>
    </row>
    <row r="312" spans="1:14" x14ac:dyDescent="0.3">
      <c r="A312" s="49" t="s">
        <v>372</v>
      </c>
      <c r="B312" s="50">
        <v>2036</v>
      </c>
      <c r="C312" s="50">
        <v>7</v>
      </c>
      <c r="D312" s="51">
        <v>3.944299926197558E-2</v>
      </c>
      <c r="E312" s="51">
        <v>3.7370794444374709E-2</v>
      </c>
      <c r="F312" s="51">
        <v>3.2468973186374733E-2</v>
      </c>
      <c r="G312" s="51">
        <v>3.9247020750010103E-2</v>
      </c>
      <c r="H312" s="51">
        <v>3.8836919873285289E-2</v>
      </c>
      <c r="I312" s="51">
        <v>3.0444995057900812E-2</v>
      </c>
      <c r="J312" s="51">
        <v>2.8828705878556706E-2</v>
      </c>
      <c r="K312" s="51">
        <v>2.3219120784367771E-2</v>
      </c>
      <c r="L312" s="51">
        <v>86.331300261360511</v>
      </c>
      <c r="M312" s="51">
        <v>0</v>
      </c>
      <c r="N312" s="51">
        <v>0</v>
      </c>
    </row>
    <row r="313" spans="1:14" x14ac:dyDescent="0.3">
      <c r="A313" s="49" t="s">
        <v>373</v>
      </c>
      <c r="B313" s="50">
        <v>2036</v>
      </c>
      <c r="C313" s="50">
        <v>8</v>
      </c>
      <c r="D313" s="51">
        <v>3.9258176444096224E-2</v>
      </c>
      <c r="E313" s="51">
        <v>3.7300165134218681E-2</v>
      </c>
      <c r="F313" s="51">
        <v>3.2708931133054626E-2</v>
      </c>
      <c r="G313" s="51">
        <v>3.8529975111723853E-2</v>
      </c>
      <c r="H313" s="51">
        <v>3.8164381594070436E-2</v>
      </c>
      <c r="I313" s="51">
        <v>3.0351119019535716E-2</v>
      </c>
      <c r="J313" s="51">
        <v>2.8910242200786387E-2</v>
      </c>
      <c r="K313" s="51">
        <v>2.3688056438176043E-2</v>
      </c>
      <c r="L313" s="51">
        <v>93.013217765930065</v>
      </c>
      <c r="M313" s="51">
        <v>0</v>
      </c>
      <c r="N313" s="51">
        <v>0</v>
      </c>
    </row>
    <row r="314" spans="1:14" x14ac:dyDescent="0.3">
      <c r="A314" s="49" t="s">
        <v>374</v>
      </c>
      <c r="B314" s="50">
        <v>2036</v>
      </c>
      <c r="C314" s="50">
        <v>9</v>
      </c>
      <c r="D314" s="51">
        <v>3.9114719408450391E-2</v>
      </c>
      <c r="E314" s="51">
        <v>3.7245343594427487E-2</v>
      </c>
      <c r="F314" s="51">
        <v>3.2895183329105591E-2</v>
      </c>
      <c r="G314" s="51">
        <v>3.797341373650201E-2</v>
      </c>
      <c r="H314" s="51">
        <v>3.7642366244442553E-2</v>
      </c>
      <c r="I314" s="51">
        <v>3.0278253675653656E-2</v>
      </c>
      <c r="J314" s="51">
        <v>2.8973529619616717E-2</v>
      </c>
      <c r="K314" s="51">
        <v>2.4052038113035485E-2</v>
      </c>
      <c r="L314" s="51">
        <v>98.199634078775134</v>
      </c>
      <c r="M314" s="51">
        <v>0</v>
      </c>
      <c r="N314" s="51">
        <v>0</v>
      </c>
    </row>
    <row r="315" spans="1:14" x14ac:dyDescent="0.3">
      <c r="A315" s="49" t="s">
        <v>375</v>
      </c>
      <c r="B315" s="50">
        <v>2036</v>
      </c>
      <c r="C315" s="50">
        <v>10</v>
      </c>
      <c r="D315" s="51">
        <v>3.900021773073159E-2</v>
      </c>
      <c r="E315" s="51">
        <v>3.7201587230349824E-2</v>
      </c>
      <c r="F315" s="51">
        <v>3.3043842395080555E-2</v>
      </c>
      <c r="G315" s="51">
        <v>3.7529188669885437E-2</v>
      </c>
      <c r="H315" s="51">
        <v>3.7225714436057732E-2</v>
      </c>
      <c r="I315" s="51">
        <v>3.0220095467626478E-2</v>
      </c>
      <c r="J315" s="51">
        <v>2.90240431103071E-2</v>
      </c>
      <c r="K315" s="51">
        <v>2.4342553752388283E-2</v>
      </c>
      <c r="L315" s="51">
        <v>102.33922448990728</v>
      </c>
      <c r="M315" s="51">
        <v>0</v>
      </c>
      <c r="N315" s="51">
        <v>0</v>
      </c>
    </row>
    <row r="316" spans="1:14" x14ac:dyDescent="0.3">
      <c r="A316" s="49" t="s">
        <v>376</v>
      </c>
      <c r="B316" s="50">
        <v>2036</v>
      </c>
      <c r="C316" s="50">
        <v>11</v>
      </c>
      <c r="D316" s="51">
        <v>3.8906773796740991E-2</v>
      </c>
      <c r="E316" s="51">
        <v>3.71658779999001E-2</v>
      </c>
      <c r="F316" s="51">
        <v>3.316516190956123E-2</v>
      </c>
      <c r="G316" s="51">
        <v>3.7166660027258651E-2</v>
      </c>
      <c r="H316" s="51">
        <v>3.6885688116309059E-2</v>
      </c>
      <c r="I316" s="51">
        <v>3.0172633003668091E-2</v>
      </c>
      <c r="J316" s="51">
        <v>2.9065266779547107E-2</v>
      </c>
      <c r="K316" s="51">
        <v>2.4579641319730193E-2</v>
      </c>
      <c r="L316" s="51">
        <v>105.71751222186435</v>
      </c>
      <c r="M316" s="51">
        <v>0</v>
      </c>
      <c r="N316" s="51">
        <v>0</v>
      </c>
    </row>
    <row r="317" spans="1:14" x14ac:dyDescent="0.3">
      <c r="A317" s="49" t="s">
        <v>377</v>
      </c>
      <c r="B317" s="50">
        <v>2036</v>
      </c>
      <c r="C317" s="50">
        <v>12</v>
      </c>
      <c r="D317" s="51">
        <v>3.8829122465534723E-2</v>
      </c>
      <c r="E317" s="51">
        <v>3.7136203850253832E-2</v>
      </c>
      <c r="F317" s="51">
        <v>3.326597767574753E-2</v>
      </c>
      <c r="G317" s="51">
        <v>3.6865400967433459E-2</v>
      </c>
      <c r="H317" s="51">
        <v>3.6603128347621312E-2</v>
      </c>
      <c r="I317" s="51">
        <v>3.013319198966851E-2</v>
      </c>
      <c r="J317" s="51">
        <v>2.9099523393721936E-2</v>
      </c>
      <c r="K317" s="51">
        <v>2.4776659621832176E-2</v>
      </c>
      <c r="L317" s="51">
        <v>108.5248484328023</v>
      </c>
      <c r="M317" s="51">
        <v>0</v>
      </c>
      <c r="N317" s="51">
        <v>0</v>
      </c>
    </row>
    <row r="318" spans="1:14" x14ac:dyDescent="0.3">
      <c r="A318" s="49" t="s">
        <v>378</v>
      </c>
      <c r="B318" s="50">
        <v>2036</v>
      </c>
      <c r="C318" s="50">
        <v>13</v>
      </c>
      <c r="D318" s="51">
        <v>3.8763618580411448E-2</v>
      </c>
      <c r="E318" s="51">
        <v>3.7111171799169014E-2</v>
      </c>
      <c r="F318" s="51">
        <v>3.3351022249540334E-2</v>
      </c>
      <c r="G318" s="51">
        <v>3.6611269601742991E-2</v>
      </c>
      <c r="H318" s="51">
        <v>3.6364771034989904E-2</v>
      </c>
      <c r="I318" s="51">
        <v>3.0099920961212986E-2</v>
      </c>
      <c r="J318" s="51">
        <v>2.912842104795093E-2</v>
      </c>
      <c r="K318" s="51">
        <v>2.4942857213394225E-2</v>
      </c>
      <c r="L318" s="51">
        <v>110.89301683129611</v>
      </c>
      <c r="M318" s="51">
        <v>0</v>
      </c>
      <c r="N318" s="51">
        <v>0</v>
      </c>
    </row>
    <row r="319" spans="1:14" x14ac:dyDescent="0.3">
      <c r="A319" s="49" t="s">
        <v>379</v>
      </c>
      <c r="B319" s="50">
        <v>2036</v>
      </c>
      <c r="C319" s="50">
        <v>14</v>
      </c>
      <c r="D319" s="51">
        <v>3.8707658403818915E-2</v>
      </c>
      <c r="E319" s="51">
        <v>3.7089786838619819E-2</v>
      </c>
      <c r="F319" s="51">
        <v>3.3423676098372768E-2</v>
      </c>
      <c r="G319" s="51">
        <v>3.63941643708856E-2</v>
      </c>
      <c r="H319" s="51">
        <v>3.6161141627636777E-2</v>
      </c>
      <c r="I319" s="51">
        <v>3.0071497416192975E-2</v>
      </c>
      <c r="J319" s="51">
        <v>2.9153108405513342E-2</v>
      </c>
      <c r="K319" s="51">
        <v>2.5084840342418799E-2</v>
      </c>
      <c r="L319" s="51">
        <v>112.91615059704463</v>
      </c>
      <c r="M319" s="51">
        <v>0</v>
      </c>
      <c r="N319" s="51">
        <v>0</v>
      </c>
    </row>
    <row r="320" spans="1:14" x14ac:dyDescent="0.3">
      <c r="A320" s="49" t="s">
        <v>380</v>
      </c>
      <c r="B320" s="50">
        <v>2037</v>
      </c>
      <c r="C320" s="50">
        <v>1</v>
      </c>
      <c r="D320" s="51">
        <v>3.7720212491367276E-2</v>
      </c>
      <c r="E320" s="51">
        <v>3.6117733434716366E-2</v>
      </c>
      <c r="F320" s="51">
        <v>2.9880751338083759E-2</v>
      </c>
      <c r="G320" s="51">
        <v>3.9808880778558327E-2</v>
      </c>
      <c r="H320" s="51">
        <v>3.6720505865669717E-2</v>
      </c>
      <c r="I320" s="51">
        <v>3.0642178778617444E-2</v>
      </c>
      <c r="J320" s="51">
        <v>2.9665074184960866E-2</v>
      </c>
      <c r="K320" s="51">
        <v>2.0798409839016194E-2</v>
      </c>
      <c r="L320" s="51">
        <v>60.905017193376068</v>
      </c>
      <c r="M320" s="51">
        <v>0</v>
      </c>
      <c r="N320" s="51">
        <v>0</v>
      </c>
    </row>
    <row r="321" spans="1:14" x14ac:dyDescent="0.3">
      <c r="A321" s="49" t="s">
        <v>381</v>
      </c>
      <c r="B321" s="50">
        <v>2037</v>
      </c>
      <c r="C321" s="50">
        <v>2</v>
      </c>
      <c r="D321" s="51">
        <v>3.8839222382357985E-2</v>
      </c>
      <c r="E321" s="51">
        <v>3.6460083284987739E-2</v>
      </c>
      <c r="F321" s="51">
        <v>3.0720628850648805E-2</v>
      </c>
      <c r="G321" s="51">
        <v>4.0457931952419764E-2</v>
      </c>
      <c r="H321" s="51">
        <v>3.7174114359575253E-2</v>
      </c>
      <c r="I321" s="51">
        <v>3.0629750377688638E-2</v>
      </c>
      <c r="J321" s="51">
        <v>2.8895810823024278E-2</v>
      </c>
      <c r="K321" s="51">
        <v>2.2693916534601403E-2</v>
      </c>
      <c r="L321" s="51">
        <v>62.495327204333421</v>
      </c>
      <c r="M321" s="51">
        <v>0</v>
      </c>
      <c r="N321" s="51">
        <v>0</v>
      </c>
    </row>
    <row r="322" spans="1:14" x14ac:dyDescent="0.3">
      <c r="A322" s="49" t="s">
        <v>382</v>
      </c>
      <c r="B322" s="50">
        <v>2037</v>
      </c>
      <c r="C322" s="50">
        <v>3</v>
      </c>
      <c r="D322" s="51">
        <v>4.0639315325320828E-2</v>
      </c>
      <c r="E322" s="51">
        <v>3.8132183900764866E-2</v>
      </c>
      <c r="F322" s="51">
        <v>3.245408895457573E-2</v>
      </c>
      <c r="G322" s="51">
        <v>4.172196260259569E-2</v>
      </c>
      <c r="H322" s="51">
        <v>3.9833763369150607E-2</v>
      </c>
      <c r="I322" s="51">
        <v>3.0650885809082862E-2</v>
      </c>
      <c r="J322" s="51">
        <v>2.9181508560401342E-2</v>
      </c>
      <c r="K322" s="51">
        <v>2.2432174672249072E-2</v>
      </c>
      <c r="L322" s="51">
        <v>62.730192427910431</v>
      </c>
      <c r="M322" s="51">
        <v>0</v>
      </c>
      <c r="N322" s="51">
        <v>0</v>
      </c>
    </row>
    <row r="323" spans="1:14" x14ac:dyDescent="0.3">
      <c r="A323" s="49" t="s">
        <v>383</v>
      </c>
      <c r="B323" s="50">
        <v>2037</v>
      </c>
      <c r="C323" s="50">
        <v>4</v>
      </c>
      <c r="D323" s="51">
        <v>4.1139351255703727E-2</v>
      </c>
      <c r="E323" s="51">
        <v>3.86183688837754E-2</v>
      </c>
      <c r="F323" s="51">
        <v>3.2955939951658457E-2</v>
      </c>
      <c r="G323" s="51">
        <v>4.2738409963952999E-2</v>
      </c>
      <c r="H323" s="51">
        <v>4.2129372718687733E-2</v>
      </c>
      <c r="I323" s="51">
        <v>3.063342919057193E-2</v>
      </c>
      <c r="J323" s="51">
        <v>2.8535466347279905E-2</v>
      </c>
      <c r="K323" s="51">
        <v>2.1498677160081893E-2</v>
      </c>
      <c r="L323" s="51">
        <v>63.245761582183675</v>
      </c>
      <c r="M323" s="51">
        <v>0</v>
      </c>
      <c r="N323" s="51">
        <v>0</v>
      </c>
    </row>
    <row r="324" spans="1:14" x14ac:dyDescent="0.3">
      <c r="A324" s="49" t="s">
        <v>384</v>
      </c>
      <c r="B324" s="50">
        <v>2037</v>
      </c>
      <c r="C324" s="50">
        <v>5</v>
      </c>
      <c r="D324" s="51">
        <v>4.051173884561423E-2</v>
      </c>
      <c r="E324" s="51">
        <v>3.8267878516418954E-2</v>
      </c>
      <c r="F324" s="51">
        <v>3.3274248181872419E-2</v>
      </c>
      <c r="G324" s="51">
        <v>4.0873969681439075E-2</v>
      </c>
      <c r="H324" s="51">
        <v>4.0377377224776877E-2</v>
      </c>
      <c r="I324" s="51">
        <v>3.0438937599847331E-2</v>
      </c>
      <c r="J324" s="51">
        <v>2.8728315580527949E-2</v>
      </c>
      <c r="K324" s="51">
        <v>2.261406915769551E-2</v>
      </c>
      <c r="L324" s="51">
        <v>78.875229266216209</v>
      </c>
      <c r="M324" s="51">
        <v>0</v>
      </c>
      <c r="N324" s="51">
        <v>0</v>
      </c>
    </row>
    <row r="325" spans="1:14" x14ac:dyDescent="0.3">
      <c r="A325" s="49" t="s">
        <v>385</v>
      </c>
      <c r="B325" s="50">
        <v>2037</v>
      </c>
      <c r="C325" s="50">
        <v>6</v>
      </c>
      <c r="D325" s="51">
        <v>4.0093866223994218E-2</v>
      </c>
      <c r="E325" s="51">
        <v>3.8034517406432447E-2</v>
      </c>
      <c r="F325" s="51">
        <v>3.3486182000427349E-2</v>
      </c>
      <c r="G325" s="51">
        <v>3.9632600747072505E-2</v>
      </c>
      <c r="H325" s="51">
        <v>3.92108755139478E-2</v>
      </c>
      <c r="I325" s="51">
        <v>3.0309442533158731E-2</v>
      </c>
      <c r="J325" s="51">
        <v>2.8856717143943937E-2</v>
      </c>
      <c r="K325" s="51">
        <v>2.3356711863103945E-2</v>
      </c>
      <c r="L325" s="51">
        <v>89.281535022216801</v>
      </c>
      <c r="M325" s="51">
        <v>0</v>
      </c>
      <c r="N325" s="51">
        <v>0</v>
      </c>
    </row>
    <row r="326" spans="1:14" x14ac:dyDescent="0.3">
      <c r="A326" s="49" t="s">
        <v>386</v>
      </c>
      <c r="B326" s="50">
        <v>2037</v>
      </c>
      <c r="C326" s="50">
        <v>7</v>
      </c>
      <c r="D326" s="51">
        <v>3.9795844134581419E-2</v>
      </c>
      <c r="E326" s="51">
        <v>3.7868086867584853E-2</v>
      </c>
      <c r="F326" s="51">
        <v>3.3637330834199022E-2</v>
      </c>
      <c r="G326" s="51">
        <v>3.8747270279338504E-2</v>
      </c>
      <c r="H326" s="51">
        <v>3.8378939514366987E-2</v>
      </c>
      <c r="I326" s="51">
        <v>3.021708809703039E-2</v>
      </c>
      <c r="J326" s="51">
        <v>2.894829170574402E-2</v>
      </c>
      <c r="K326" s="51">
        <v>2.3886356351165816E-2</v>
      </c>
      <c r="L326" s="51">
        <v>96.703196131405164</v>
      </c>
      <c r="M326" s="51">
        <v>0</v>
      </c>
      <c r="N326" s="51">
        <v>0</v>
      </c>
    </row>
    <row r="327" spans="1:14" x14ac:dyDescent="0.3">
      <c r="A327" s="49" t="s">
        <v>387</v>
      </c>
      <c r="B327" s="50">
        <v>2037</v>
      </c>
      <c r="C327" s="50">
        <v>8</v>
      </c>
      <c r="D327" s="51">
        <v>3.9572727827629349E-2</v>
      </c>
      <c r="E327" s="51">
        <v>3.7743487488844568E-2</v>
      </c>
      <c r="F327" s="51">
        <v>3.3750489458305361E-2</v>
      </c>
      <c r="G327" s="51">
        <v>3.8084461476198567E-2</v>
      </c>
      <c r="H327" s="51">
        <v>3.775610485062552E-2</v>
      </c>
      <c r="I327" s="51">
        <v>3.0147946307036919E-2</v>
      </c>
      <c r="J327" s="51">
        <v>2.9016849637405549E-2</v>
      </c>
      <c r="K327" s="51">
        <v>2.4282878375445023E-2</v>
      </c>
      <c r="L327" s="51">
        <v>102.25947426298451</v>
      </c>
      <c r="M327" s="51">
        <v>0</v>
      </c>
      <c r="N327" s="51">
        <v>0</v>
      </c>
    </row>
    <row r="328" spans="1:14" x14ac:dyDescent="0.3">
      <c r="A328" s="49" t="s">
        <v>388</v>
      </c>
      <c r="B328" s="50">
        <v>2037</v>
      </c>
      <c r="C328" s="50">
        <v>9</v>
      </c>
      <c r="D328" s="51">
        <v>3.9399547890396271E-2</v>
      </c>
      <c r="E328" s="51">
        <v>3.7646775093034976E-2</v>
      </c>
      <c r="F328" s="51">
        <v>3.3838321691134154E-2</v>
      </c>
      <c r="G328" s="51">
        <v>3.7569998017685145E-2</v>
      </c>
      <c r="H328" s="51">
        <v>3.7272668792334616E-2</v>
      </c>
      <c r="I328" s="51">
        <v>3.0094279360793386E-2</v>
      </c>
      <c r="J328" s="51">
        <v>2.9070063400505903E-2</v>
      </c>
      <c r="K328" s="51">
        <v>2.4590653545329667E-2</v>
      </c>
      <c r="L328" s="51">
        <v>106.57218412817221</v>
      </c>
      <c r="M328" s="51">
        <v>0</v>
      </c>
      <c r="N328" s="51">
        <v>0</v>
      </c>
    </row>
    <row r="329" spans="1:14" x14ac:dyDescent="0.3">
      <c r="A329" s="49" t="s">
        <v>389</v>
      </c>
      <c r="B329" s="50">
        <v>2037</v>
      </c>
      <c r="C329" s="50">
        <v>10</v>
      </c>
      <c r="D329" s="51">
        <v>3.926132257944407E-2</v>
      </c>
      <c r="E329" s="51">
        <v>3.7569583120354431E-2</v>
      </c>
      <c r="F329" s="51">
        <v>3.3908425872301778E-2</v>
      </c>
      <c r="G329" s="51">
        <v>3.7159373827246447E-2</v>
      </c>
      <c r="H329" s="51">
        <v>3.6886809433852315E-2</v>
      </c>
      <c r="I329" s="51">
        <v>3.005144454718341E-2</v>
      </c>
      <c r="J329" s="51">
        <v>2.9112536501426263E-2</v>
      </c>
      <c r="K329" s="51">
        <v>2.4836307396695904E-2</v>
      </c>
      <c r="L329" s="51">
        <v>110.01441693923877</v>
      </c>
      <c r="M329" s="51">
        <v>0</v>
      </c>
      <c r="N329" s="51">
        <v>0</v>
      </c>
    </row>
    <row r="330" spans="1:14" x14ac:dyDescent="0.3">
      <c r="A330" s="49" t="s">
        <v>390</v>
      </c>
      <c r="B330" s="50">
        <v>2037</v>
      </c>
      <c r="C330" s="50">
        <v>11</v>
      </c>
      <c r="D330" s="51">
        <v>3.914851797177564E-2</v>
      </c>
      <c r="E330" s="51">
        <v>3.7506587348209698E-2</v>
      </c>
      <c r="F330" s="51">
        <v>3.3965637352587515E-2</v>
      </c>
      <c r="G330" s="51">
        <v>3.6824266599904967E-2</v>
      </c>
      <c r="H330" s="51">
        <v>3.6571912594417159E-2</v>
      </c>
      <c r="I330" s="51">
        <v>3.001648738694598E-2</v>
      </c>
      <c r="J330" s="51">
        <v>2.9147198470734038E-2</v>
      </c>
      <c r="K330" s="51">
        <v>2.5036783605681893E-2</v>
      </c>
      <c r="L330" s="51">
        <v>112.82359652495185</v>
      </c>
      <c r="M330" s="51">
        <v>0</v>
      </c>
      <c r="N330" s="51">
        <v>0</v>
      </c>
    </row>
    <row r="331" spans="1:14" x14ac:dyDescent="0.3">
      <c r="A331" s="49" t="s">
        <v>391</v>
      </c>
      <c r="B331" s="50">
        <v>2037</v>
      </c>
      <c r="C331" s="50">
        <v>12</v>
      </c>
      <c r="D331" s="51">
        <v>3.9054778040486619E-2</v>
      </c>
      <c r="E331" s="51">
        <v>3.7454238251178981E-2</v>
      </c>
      <c r="F331" s="51">
        <v>3.4013179738858576E-2</v>
      </c>
      <c r="G331" s="51">
        <v>3.6545794566583585E-2</v>
      </c>
      <c r="H331" s="51">
        <v>3.6310235268447025E-2</v>
      </c>
      <c r="I331" s="51">
        <v>2.9987438202994657E-2</v>
      </c>
      <c r="J331" s="51">
        <v>2.9176002352848535E-2</v>
      </c>
      <c r="K331" s="51">
        <v>2.5203378095427116E-2</v>
      </c>
      <c r="L331" s="51">
        <v>115.15800738622904</v>
      </c>
      <c r="M331" s="51">
        <v>0</v>
      </c>
      <c r="N331" s="51">
        <v>0</v>
      </c>
    </row>
    <row r="332" spans="1:14" x14ac:dyDescent="0.3">
      <c r="A332" s="49" t="s">
        <v>392</v>
      </c>
      <c r="B332" s="50">
        <v>2037</v>
      </c>
      <c r="C332" s="50">
        <v>13</v>
      </c>
      <c r="D332" s="51">
        <v>3.8975702387883712E-2</v>
      </c>
      <c r="E332" s="51">
        <v>3.7410078425649418E-2</v>
      </c>
      <c r="F332" s="51">
        <v>3.405328479514555E-2</v>
      </c>
      <c r="G332" s="51">
        <v>3.6310885521273456E-2</v>
      </c>
      <c r="H332" s="51">
        <v>3.6089493637448074E-2</v>
      </c>
      <c r="I332" s="51">
        <v>2.996293335061271E-2</v>
      </c>
      <c r="J332" s="51">
        <v>2.9200300277376318E-2</v>
      </c>
      <c r="K332" s="51">
        <v>2.5343911247260049E-2</v>
      </c>
      <c r="L332" s="51">
        <v>117.12723287808075</v>
      </c>
      <c r="M332" s="51">
        <v>0</v>
      </c>
      <c r="N332" s="51">
        <v>0</v>
      </c>
    </row>
    <row r="333" spans="1:14" x14ac:dyDescent="0.3">
      <c r="A333" s="49" t="s">
        <v>393</v>
      </c>
      <c r="B333" s="50">
        <v>2038</v>
      </c>
      <c r="C333" s="50">
        <v>1</v>
      </c>
      <c r="D333" s="51">
        <v>4.000299266898831E-2</v>
      </c>
      <c r="E333" s="51">
        <v>3.681612712926996E-2</v>
      </c>
      <c r="F333" s="51">
        <v>3.1594101463716447E-2</v>
      </c>
      <c r="G333" s="51">
        <v>4.1132945173235631E-2</v>
      </c>
      <c r="H333" s="51">
        <v>3.7645867193236995E-2</v>
      </c>
      <c r="I333" s="51">
        <v>3.061682484072268E-2</v>
      </c>
      <c r="J333" s="51">
        <v>2.8095776926610218E-2</v>
      </c>
      <c r="K333" s="51">
        <v>2.4665243498010019E-2</v>
      </c>
      <c r="L333" s="51">
        <v>64.149249615729033</v>
      </c>
      <c r="M333" s="51">
        <v>0</v>
      </c>
      <c r="N333" s="51">
        <v>0</v>
      </c>
    </row>
    <row r="334" spans="1:14" x14ac:dyDescent="0.3">
      <c r="A334" s="49" t="s">
        <v>394</v>
      </c>
      <c r="B334" s="50">
        <v>2038</v>
      </c>
      <c r="C334" s="50">
        <v>2</v>
      </c>
      <c r="D334" s="51">
        <v>4.2187012200420919E-2</v>
      </c>
      <c r="E334" s="51">
        <v>3.9200237638058022E-2</v>
      </c>
      <c r="F334" s="51">
        <v>3.3818462467319718E-2</v>
      </c>
      <c r="G334" s="51">
        <v>4.2736271083418632E-2</v>
      </c>
      <c r="H334" s="51">
        <v>4.1484400288643225E-2</v>
      </c>
      <c r="I334" s="51">
        <v>3.0655502242490418E-2</v>
      </c>
      <c r="J334" s="51">
        <v>2.892512396259567E-2</v>
      </c>
      <c r="K334" s="51">
        <v>2.3298390379908235E-2</v>
      </c>
      <c r="L334" s="51">
        <v>63.697893179710618</v>
      </c>
      <c r="M334" s="51">
        <v>0</v>
      </c>
      <c r="N334" s="51">
        <v>0</v>
      </c>
    </row>
    <row r="335" spans="1:14" x14ac:dyDescent="0.3">
      <c r="A335" s="49" t="s">
        <v>395</v>
      </c>
      <c r="B335" s="50">
        <v>2038</v>
      </c>
      <c r="C335" s="50">
        <v>3</v>
      </c>
      <c r="D335" s="51">
        <v>4.2371432914790896E-2</v>
      </c>
      <c r="E335" s="51">
        <v>3.9519469214942218E-2</v>
      </c>
      <c r="F335" s="51">
        <v>3.4064079676357363E-2</v>
      </c>
      <c r="G335" s="51">
        <v>4.3794061526484969E-2</v>
      </c>
      <c r="H335" s="51">
        <v>4.4078449987957728E-2</v>
      </c>
      <c r="I335" s="51">
        <v>3.0630276289301032E-2</v>
      </c>
      <c r="J335" s="51">
        <v>2.8128413813090659E-2</v>
      </c>
      <c r="K335" s="51">
        <v>2.1751017466284876E-2</v>
      </c>
      <c r="L335" s="51">
        <v>64.089245403356031</v>
      </c>
      <c r="M335" s="51">
        <v>0</v>
      </c>
      <c r="N335" s="51">
        <v>0</v>
      </c>
    </row>
    <row r="336" spans="1:14" x14ac:dyDescent="0.3">
      <c r="A336" s="49" t="s">
        <v>396</v>
      </c>
      <c r="B336" s="50">
        <v>2038</v>
      </c>
      <c r="C336" s="50">
        <v>4</v>
      </c>
      <c r="D336" s="51">
        <v>4.128077656758275E-2</v>
      </c>
      <c r="E336" s="51">
        <v>3.886022208251811E-2</v>
      </c>
      <c r="F336" s="51">
        <v>3.4209122781313071E-2</v>
      </c>
      <c r="G336" s="51">
        <v>4.1167391071611228E-2</v>
      </c>
      <c r="H336" s="51">
        <v>4.1384808881390546E-2</v>
      </c>
      <c r="I336" s="51">
        <v>3.0382946678287958E-2</v>
      </c>
      <c r="J336" s="51">
        <v>2.847024791009686E-2</v>
      </c>
      <c r="K336" s="51">
        <v>2.3114265225765495E-2</v>
      </c>
      <c r="L336" s="51">
        <v>83.825843805378028</v>
      </c>
      <c r="M336" s="51">
        <v>0</v>
      </c>
      <c r="N336" s="51">
        <v>0</v>
      </c>
    </row>
    <row r="337" spans="1:14" x14ac:dyDescent="0.3">
      <c r="A337" s="49" t="s">
        <v>397</v>
      </c>
      <c r="B337" s="50">
        <v>2038</v>
      </c>
      <c r="C337" s="50">
        <v>5</v>
      </c>
      <c r="D337" s="51">
        <v>4.062705321038617E-2</v>
      </c>
      <c r="E337" s="51">
        <v>3.8465079057188739E-2</v>
      </c>
      <c r="F337" s="51">
        <v>3.4296059483008866E-2</v>
      </c>
      <c r="G337" s="51">
        <v>3.9593003472433386E-2</v>
      </c>
      <c r="H337" s="51">
        <v>3.9770280059571166E-2</v>
      </c>
      <c r="I337" s="51">
        <v>3.0234700950786838E-2</v>
      </c>
      <c r="J337" s="51">
        <v>2.8675138235148542E-2</v>
      </c>
      <c r="K337" s="51">
        <v>2.3931375862218159E-2</v>
      </c>
      <c r="L337" s="51">
        <v>95.655670313092884</v>
      </c>
      <c r="M337" s="51">
        <v>0</v>
      </c>
      <c r="N337" s="51">
        <v>0</v>
      </c>
    </row>
    <row r="338" spans="1:14" x14ac:dyDescent="0.3">
      <c r="A338" s="49" t="s">
        <v>398</v>
      </c>
      <c r="B338" s="50">
        <v>2038</v>
      </c>
      <c r="C338" s="50">
        <v>6</v>
      </c>
      <c r="D338" s="51">
        <v>4.0191795575746661E-2</v>
      </c>
      <c r="E338" s="51">
        <v>3.8201987618500181E-2</v>
      </c>
      <c r="F338" s="51">
        <v>3.4353943085800344E-2</v>
      </c>
      <c r="G338" s="51">
        <v>3.8544755440784916E-2</v>
      </c>
      <c r="H338" s="51">
        <v>3.8695305472375686E-2</v>
      </c>
      <c r="I338" s="51">
        <v>3.0135996989872446E-2</v>
      </c>
      <c r="J338" s="51">
        <v>2.8811556916324248E-2</v>
      </c>
      <c r="K338" s="51">
        <v>2.4475418902666274E-2</v>
      </c>
      <c r="L338" s="51">
        <v>103.53212485194378</v>
      </c>
      <c r="M338" s="51">
        <v>0</v>
      </c>
      <c r="N338" s="51">
        <v>0</v>
      </c>
    </row>
    <row r="339" spans="1:14" x14ac:dyDescent="0.3">
      <c r="A339" s="49" t="s">
        <v>399</v>
      </c>
      <c r="B339" s="50">
        <v>2038</v>
      </c>
      <c r="C339" s="50">
        <v>7</v>
      </c>
      <c r="D339" s="51">
        <v>3.9881374689101197E-2</v>
      </c>
      <c r="E339" s="51">
        <v>3.8014353741074522E-2</v>
      </c>
      <c r="F339" s="51">
        <v>3.4395225025209954E-2</v>
      </c>
      <c r="G339" s="51">
        <v>3.7797156645238979E-2</v>
      </c>
      <c r="H339" s="51">
        <v>3.7928645595737505E-2</v>
      </c>
      <c r="I339" s="51">
        <v>3.0065602426689566E-2</v>
      </c>
      <c r="J339" s="51">
        <v>2.8908849197022874E-2</v>
      </c>
      <c r="K339" s="51">
        <v>2.4863424326463292E-2</v>
      </c>
      <c r="L339" s="51">
        <v>109.14952431145632</v>
      </c>
      <c r="M339" s="51">
        <v>0</v>
      </c>
      <c r="N339" s="51">
        <v>0</v>
      </c>
    </row>
    <row r="340" spans="1:14" x14ac:dyDescent="0.3">
      <c r="A340" s="49" t="s">
        <v>400</v>
      </c>
      <c r="B340" s="50">
        <v>2038</v>
      </c>
      <c r="C340" s="50">
        <v>8</v>
      </c>
      <c r="D340" s="51">
        <v>3.9648975936493337E-2</v>
      </c>
      <c r="E340" s="51">
        <v>3.7873880335654149E-2</v>
      </c>
      <c r="F340" s="51">
        <v>3.4426131035845069E-2</v>
      </c>
      <c r="G340" s="51">
        <v>3.7237461615005893E-2</v>
      </c>
      <c r="H340" s="51">
        <v>3.7354680354768729E-2</v>
      </c>
      <c r="I340" s="51">
        <v>3.0012901048084326E-2</v>
      </c>
      <c r="J340" s="51">
        <v>2.8981687738646393E-2</v>
      </c>
      <c r="K340" s="51">
        <v>2.5153907281621202E-2</v>
      </c>
      <c r="L340" s="51">
        <v>113.35502942871281</v>
      </c>
      <c r="M340" s="51">
        <v>0</v>
      </c>
      <c r="N340" s="51">
        <v>0</v>
      </c>
    </row>
    <row r="341" spans="1:14" x14ac:dyDescent="0.3">
      <c r="A341" s="49" t="s">
        <v>401</v>
      </c>
      <c r="B341" s="50">
        <v>2038</v>
      </c>
      <c r="C341" s="50">
        <v>9</v>
      </c>
      <c r="D341" s="51">
        <v>3.9468591087266164E-2</v>
      </c>
      <c r="E341" s="51">
        <v>3.7764846729523148E-2</v>
      </c>
      <c r="F341" s="51">
        <v>3.4450119874021135E-2</v>
      </c>
      <c r="G341" s="51">
        <v>3.6803033708191109E-2</v>
      </c>
      <c r="H341" s="51">
        <v>3.6909176098433492E-2</v>
      </c>
      <c r="I341" s="51">
        <v>2.997199493250886E-2</v>
      </c>
      <c r="J341" s="51">
        <v>2.9038224054789438E-2</v>
      </c>
      <c r="K341" s="51">
        <v>2.5379376323435041E-2</v>
      </c>
      <c r="L341" s="51">
        <v>116.61928708064825</v>
      </c>
      <c r="M341" s="51">
        <v>0</v>
      </c>
      <c r="N341" s="51">
        <v>0</v>
      </c>
    </row>
    <row r="342" spans="1:14" x14ac:dyDescent="0.3">
      <c r="A342" s="49" t="s">
        <v>402</v>
      </c>
      <c r="B342" s="50">
        <v>2038</v>
      </c>
      <c r="C342" s="50">
        <v>10</v>
      </c>
      <c r="D342" s="51">
        <v>3.9324615103247106E-2</v>
      </c>
      <c r="E342" s="51">
        <v>3.7677820458740914E-2</v>
      </c>
      <c r="F342" s="51">
        <v>3.4469266806796649E-2</v>
      </c>
      <c r="G342" s="51">
        <v>3.6456290699357685E-2</v>
      </c>
      <c r="H342" s="51">
        <v>3.655359238968333E-2</v>
      </c>
      <c r="I342" s="51">
        <v>2.9939345304407571E-2</v>
      </c>
      <c r="J342" s="51">
        <v>2.9083349084881378E-2</v>
      </c>
      <c r="K342" s="51">
        <v>2.5559336709798187E-2</v>
      </c>
      <c r="L342" s="51">
        <v>119.22468719902098</v>
      </c>
      <c r="M342" s="51">
        <v>0</v>
      </c>
      <c r="N342" s="51">
        <v>0</v>
      </c>
    </row>
    <row r="343" spans="1:14" x14ac:dyDescent="0.3">
      <c r="A343" s="49" t="s">
        <v>403</v>
      </c>
      <c r="B343" s="50">
        <v>2038</v>
      </c>
      <c r="C343" s="50">
        <v>11</v>
      </c>
      <c r="D343" s="51">
        <v>3.9207117415746423E-2</v>
      </c>
      <c r="E343" s="51">
        <v>3.7606798991942886E-2</v>
      </c>
      <c r="F343" s="51">
        <v>3.4484892470612601E-2</v>
      </c>
      <c r="G343" s="51">
        <v>3.6173316410468191E-2</v>
      </c>
      <c r="H343" s="51">
        <v>3.6263403273937941E-2</v>
      </c>
      <c r="I343" s="51">
        <v>2.9912700195323605E-2</v>
      </c>
      <c r="J343" s="51">
        <v>2.9120175273084397E-2</v>
      </c>
      <c r="K343" s="51">
        <v>2.5706200989861729E-2</v>
      </c>
      <c r="L343" s="51">
        <v>121.35093409365777</v>
      </c>
      <c r="M343" s="51">
        <v>0</v>
      </c>
      <c r="N343" s="51">
        <v>0</v>
      </c>
    </row>
    <row r="344" spans="1:14" x14ac:dyDescent="0.3">
      <c r="A344" s="49" t="s">
        <v>404</v>
      </c>
      <c r="B344" s="50">
        <v>2038</v>
      </c>
      <c r="C344" s="50">
        <v>12</v>
      </c>
      <c r="D344" s="51">
        <v>3.9109477564142944E-2</v>
      </c>
      <c r="E344" s="51">
        <v>3.7547780592293287E-2</v>
      </c>
      <c r="F344" s="51">
        <v>3.4497877300600749E-2</v>
      </c>
      <c r="G344" s="51">
        <v>3.5938166526564237E-2</v>
      </c>
      <c r="H344" s="51">
        <v>3.6022257913539593E-2</v>
      </c>
      <c r="I344" s="51">
        <v>2.9890558274471735E-2</v>
      </c>
      <c r="J344" s="51">
        <v>2.9150777607715405E-2</v>
      </c>
      <c r="K344" s="51">
        <v>2.5828244298255969E-2</v>
      </c>
      <c r="L344" s="51">
        <v>123.11783211251013</v>
      </c>
      <c r="M344" s="51">
        <v>0</v>
      </c>
      <c r="N344" s="51">
        <v>0</v>
      </c>
    </row>
    <row r="345" spans="1:14" x14ac:dyDescent="0.3">
      <c r="A345" s="49" t="s">
        <v>405</v>
      </c>
      <c r="B345" s="50">
        <v>2039</v>
      </c>
      <c r="C345" s="50">
        <v>1</v>
      </c>
      <c r="D345" s="51">
        <v>4.4458392513110817E-2</v>
      </c>
      <c r="E345" s="51">
        <v>4.1679712567197609E-2</v>
      </c>
      <c r="F345" s="51">
        <v>3.6131797911067125E-2</v>
      </c>
      <c r="G345" s="51">
        <v>4.4403730030008949E-2</v>
      </c>
      <c r="H345" s="51">
        <v>4.5476474707865693E-2</v>
      </c>
      <c r="I345" s="51">
        <v>3.069572674032886E-2</v>
      </c>
      <c r="J345" s="51">
        <v>2.9787644880020545E-2</v>
      </c>
      <c r="K345" s="51">
        <v>2.1876863137082373E-2</v>
      </c>
      <c r="L345" s="51">
        <v>63.228482486251472</v>
      </c>
      <c r="M345" s="51">
        <v>0</v>
      </c>
      <c r="N345" s="51">
        <v>0</v>
      </c>
    </row>
    <row r="346" spans="1:14" x14ac:dyDescent="0.3">
      <c r="A346" s="49" t="s">
        <v>406</v>
      </c>
      <c r="B346" s="50">
        <v>2039</v>
      </c>
      <c r="C346" s="50">
        <v>2</v>
      </c>
      <c r="D346" s="51">
        <v>4.3627170645114462E-2</v>
      </c>
      <c r="E346" s="51">
        <v>4.0952770587424137E-2</v>
      </c>
      <c r="F346" s="51">
        <v>3.5373652438510511E-2</v>
      </c>
      <c r="G346" s="51">
        <v>4.5204974981227358E-2</v>
      </c>
      <c r="H346" s="51">
        <v>4.7488980159903792E-2</v>
      </c>
      <c r="I346" s="51">
        <v>3.0637408194586508E-2</v>
      </c>
      <c r="J346" s="51">
        <v>2.8145717762314806E-2</v>
      </c>
      <c r="K346" s="51">
        <v>2.0205906252601592E-2</v>
      </c>
      <c r="L346" s="51">
        <v>64.057431405266527</v>
      </c>
      <c r="M346" s="51">
        <v>0</v>
      </c>
      <c r="N346" s="51">
        <v>0</v>
      </c>
    </row>
    <row r="347" spans="1:14" x14ac:dyDescent="0.3">
      <c r="A347" s="49" t="s">
        <v>407</v>
      </c>
      <c r="B347" s="50">
        <v>2039</v>
      </c>
      <c r="C347" s="50">
        <v>3</v>
      </c>
      <c r="D347" s="51">
        <v>4.174122412886816E-2</v>
      </c>
      <c r="E347" s="51">
        <v>3.9596808712928963E-2</v>
      </c>
      <c r="F347" s="51">
        <v>3.5151441893113755E-2</v>
      </c>
      <c r="G347" s="51">
        <v>4.1179803600772669E-2</v>
      </c>
      <c r="H347" s="51">
        <v>4.2732131056910518E-2</v>
      </c>
      <c r="I347" s="51">
        <v>3.0298669024101332E-2</v>
      </c>
      <c r="J347" s="51">
        <v>2.8605187981973052E-2</v>
      </c>
      <c r="K347" s="51">
        <v>2.2555372471014714E-2</v>
      </c>
      <c r="L347" s="51">
        <v>90.916275778259049</v>
      </c>
      <c r="M347" s="51">
        <v>0</v>
      </c>
      <c r="N347" s="51">
        <v>0</v>
      </c>
    </row>
    <row r="348" spans="1:14" x14ac:dyDescent="0.3">
      <c r="A348" s="49" t="s">
        <v>408</v>
      </c>
      <c r="B348" s="50">
        <v>2039</v>
      </c>
      <c r="C348" s="50">
        <v>4</v>
      </c>
      <c r="D348" s="51">
        <v>4.0798975677246253E-2</v>
      </c>
      <c r="E348" s="51">
        <v>3.8919348898615466E-2</v>
      </c>
      <c r="F348" s="51">
        <v>3.5040422020317534E-2</v>
      </c>
      <c r="G348" s="51">
        <v>3.9168764863420205E-2</v>
      </c>
      <c r="H348" s="51">
        <v>4.0355534656491131E-2</v>
      </c>
      <c r="I348" s="51">
        <v>3.0129429623013435E-2</v>
      </c>
      <c r="J348" s="51">
        <v>2.8834746508320373E-2</v>
      </c>
      <c r="K348" s="51">
        <v>2.3729202633942098E-2</v>
      </c>
      <c r="L348" s="51">
        <v>104.33537558029221</v>
      </c>
      <c r="M348" s="51">
        <v>0</v>
      </c>
      <c r="N348" s="51">
        <v>0</v>
      </c>
    </row>
    <row r="349" spans="1:14" x14ac:dyDescent="0.3">
      <c r="A349" s="49" t="s">
        <v>409</v>
      </c>
      <c r="B349" s="50">
        <v>2039</v>
      </c>
      <c r="C349" s="50">
        <v>5</v>
      </c>
      <c r="D349" s="51">
        <v>4.0234205827710881E-2</v>
      </c>
      <c r="E349" s="51">
        <v>3.8513289459900006E-2</v>
      </c>
      <c r="F349" s="51">
        <v>3.4973878343066978E-2</v>
      </c>
      <c r="G349" s="51">
        <v>3.7963377852012196E-2</v>
      </c>
      <c r="H349" s="51">
        <v>3.8931037763807713E-2</v>
      </c>
      <c r="I349" s="51">
        <v>3.0027990017648897E-2</v>
      </c>
      <c r="J349" s="51">
        <v>2.8972340509309788E-2</v>
      </c>
      <c r="K349" s="51">
        <v>2.4432779151744223E-2</v>
      </c>
      <c r="L349" s="51">
        <v>112.37858643731099</v>
      </c>
      <c r="M349" s="51">
        <v>0</v>
      </c>
      <c r="N349" s="51">
        <v>0</v>
      </c>
    </row>
    <row r="350" spans="1:14" x14ac:dyDescent="0.3">
      <c r="A350" s="49" t="s">
        <v>410</v>
      </c>
      <c r="B350" s="50">
        <v>2039</v>
      </c>
      <c r="C350" s="50">
        <v>6</v>
      </c>
      <c r="D350" s="51">
        <v>3.9858174611878759E-2</v>
      </c>
      <c r="E350" s="51">
        <v>3.8242929729178025E-2</v>
      </c>
      <c r="F350" s="51">
        <v>3.4929572684960317E-2</v>
      </c>
      <c r="G350" s="51">
        <v>3.7160815279274131E-2</v>
      </c>
      <c r="H350" s="51">
        <v>3.7982588941786674E-2</v>
      </c>
      <c r="I350" s="51">
        <v>2.9960450190283577E-2</v>
      </c>
      <c r="J350" s="51">
        <v>2.9063952410203264E-2</v>
      </c>
      <c r="K350" s="51">
        <v>2.4901229678339645E-2</v>
      </c>
      <c r="L350" s="51">
        <v>117.73386232579382</v>
      </c>
      <c r="M350" s="51">
        <v>0</v>
      </c>
      <c r="N350" s="51">
        <v>0</v>
      </c>
    </row>
    <row r="351" spans="1:14" x14ac:dyDescent="0.3">
      <c r="A351" s="49" t="s">
        <v>411</v>
      </c>
      <c r="B351" s="50">
        <v>2039</v>
      </c>
      <c r="C351" s="50">
        <v>7</v>
      </c>
      <c r="D351" s="51">
        <v>3.9589993346036863E-2</v>
      </c>
      <c r="E351" s="51">
        <v>3.8050112187003368E-2</v>
      </c>
      <c r="F351" s="51">
        <v>3.4897974384141835E-2</v>
      </c>
      <c r="G351" s="51">
        <v>3.6588436610662967E-2</v>
      </c>
      <c r="H351" s="51">
        <v>3.7306165828580519E-2</v>
      </c>
      <c r="I351" s="51">
        <v>2.9912281539291419E-2</v>
      </c>
      <c r="J351" s="51">
        <v>2.9129288995341344E-2</v>
      </c>
      <c r="K351" s="51">
        <v>2.5235323365026412E-2</v>
      </c>
      <c r="L351" s="51">
        <v>121.55318531345533</v>
      </c>
      <c r="M351" s="51">
        <v>0</v>
      </c>
      <c r="N351" s="51">
        <v>0</v>
      </c>
    </row>
    <row r="352" spans="1:14" x14ac:dyDescent="0.3">
      <c r="A352" s="49" t="s">
        <v>412</v>
      </c>
      <c r="B352" s="50">
        <v>2039</v>
      </c>
      <c r="C352" s="50">
        <v>8</v>
      </c>
      <c r="D352" s="51">
        <v>3.9389217578890634E-2</v>
      </c>
      <c r="E352" s="51">
        <v>3.7905757994968974E-2</v>
      </c>
      <c r="F352" s="51">
        <v>3.4874318096789203E-2</v>
      </c>
      <c r="G352" s="51">
        <v>3.6159921345333849E-2</v>
      </c>
      <c r="H352" s="51">
        <v>3.6799756967234212E-2</v>
      </c>
      <c r="I352" s="51">
        <v>2.9876219744202976E-2</v>
      </c>
      <c r="J352" s="51">
        <v>2.9178203683556544E-2</v>
      </c>
      <c r="K352" s="51">
        <v>2.5485444923788809E-2</v>
      </c>
      <c r="L352" s="51">
        <v>124.41254799272251</v>
      </c>
      <c r="M352" s="51">
        <v>0</v>
      </c>
      <c r="N352" s="51">
        <v>0</v>
      </c>
    </row>
    <row r="353" spans="1:14" x14ac:dyDescent="0.3">
      <c r="A353" s="49" t="s">
        <v>413</v>
      </c>
      <c r="B353" s="50">
        <v>2039</v>
      </c>
      <c r="C353" s="50">
        <v>9</v>
      </c>
      <c r="D353" s="51">
        <v>3.9233378074251576E-2</v>
      </c>
      <c r="E353" s="51">
        <v>3.7793712173409121E-2</v>
      </c>
      <c r="F353" s="51">
        <v>3.4855956398288257E-2</v>
      </c>
      <c r="G353" s="51">
        <v>3.582731344335268E-2</v>
      </c>
      <c r="H353" s="51">
        <v>3.6406689082505078E-2</v>
      </c>
      <c r="I353" s="51">
        <v>2.9848229054077087E-2</v>
      </c>
      <c r="J353" s="51">
        <v>2.9216170619952204E-2</v>
      </c>
      <c r="K353" s="51">
        <v>2.567958598160229E-2</v>
      </c>
      <c r="L353" s="51">
        <v>126.63194762373411</v>
      </c>
      <c r="M353" s="51">
        <v>0</v>
      </c>
      <c r="N353" s="51">
        <v>0</v>
      </c>
    </row>
    <row r="354" spans="1:14" x14ac:dyDescent="0.3">
      <c r="A354" s="49" t="s">
        <v>414</v>
      </c>
      <c r="B354" s="50">
        <v>2039</v>
      </c>
      <c r="C354" s="50">
        <v>10</v>
      </c>
      <c r="D354" s="51">
        <v>3.9108993204205238E-2</v>
      </c>
      <c r="E354" s="51">
        <v>3.7704281672547107E-2</v>
      </c>
      <c r="F354" s="51">
        <v>3.4841300823713901E-2</v>
      </c>
      <c r="G354" s="51">
        <v>3.55618390967797E-2</v>
      </c>
      <c r="H354" s="51">
        <v>3.6092957991825221E-2</v>
      </c>
      <c r="I354" s="51">
        <v>2.982588800286623E-2</v>
      </c>
      <c r="J354" s="51">
        <v>2.9246474312591437E-2</v>
      </c>
      <c r="K354" s="51">
        <v>2.5834541622039658E-2</v>
      </c>
      <c r="L354" s="51">
        <v>128.40338379021611</v>
      </c>
      <c r="M354" s="51">
        <v>0</v>
      </c>
      <c r="N354" s="51">
        <v>0</v>
      </c>
    </row>
    <row r="355" spans="1:14" x14ac:dyDescent="0.3">
      <c r="A355" s="49" t="s">
        <v>415</v>
      </c>
      <c r="B355" s="50">
        <v>2039</v>
      </c>
      <c r="C355" s="50">
        <v>11</v>
      </c>
      <c r="D355" s="51">
        <v>3.9007483673361654E-2</v>
      </c>
      <c r="E355" s="51">
        <v>3.7631298132167736E-2</v>
      </c>
      <c r="F355" s="51">
        <v>3.482934052260387E-2</v>
      </c>
      <c r="G355" s="51">
        <v>3.5345187534884824E-2</v>
      </c>
      <c r="H355" s="51">
        <v>3.5836924474130546E-2</v>
      </c>
      <c r="I355" s="51">
        <v>2.9807655643688442E-2</v>
      </c>
      <c r="J355" s="51">
        <v>2.9271204921880893E-2</v>
      </c>
      <c r="K355" s="51">
        <v>2.5960999722261204E-2</v>
      </c>
      <c r="L355" s="51">
        <v>129.8490391509682</v>
      </c>
      <c r="M355" s="51">
        <v>0</v>
      </c>
      <c r="N355" s="51">
        <v>0</v>
      </c>
    </row>
    <row r="356" spans="1:14" x14ac:dyDescent="0.3">
      <c r="A356" s="49" t="s">
        <v>416</v>
      </c>
      <c r="B356" s="50">
        <v>2040</v>
      </c>
      <c r="C356" s="50">
        <v>1</v>
      </c>
      <c r="D356" s="51">
        <v>4.2762699902398255E-2</v>
      </c>
      <c r="E356" s="51">
        <v>4.0196750928459729E-2</v>
      </c>
      <c r="F356" s="51">
        <v>3.4585181147051627E-2</v>
      </c>
      <c r="G356" s="51">
        <v>4.6038269730494498E-2</v>
      </c>
      <c r="H356" s="51">
        <v>4.9581985830023413E-2</v>
      </c>
      <c r="I356" s="51">
        <v>3.0576756907014446E-2</v>
      </c>
      <c r="J356" s="51">
        <v>2.6438113559900833E-2</v>
      </c>
      <c r="K356" s="51">
        <v>1.8468111092741574E-2</v>
      </c>
      <c r="L356" s="51">
        <v>64.919538281042165</v>
      </c>
      <c r="M356" s="51">
        <v>0</v>
      </c>
      <c r="N356" s="51">
        <v>0</v>
      </c>
    </row>
    <row r="357" spans="1:14" x14ac:dyDescent="0.3">
      <c r="A357" s="49" t="s">
        <v>417</v>
      </c>
      <c r="B357" s="50">
        <v>2040</v>
      </c>
      <c r="C357" s="50">
        <v>2</v>
      </c>
      <c r="D357" s="51">
        <v>4.0300592107104995E-2</v>
      </c>
      <c r="E357" s="51">
        <v>3.8492461257646146E-2</v>
      </c>
      <c r="F357" s="51">
        <v>3.4631660976928283E-2</v>
      </c>
      <c r="G357" s="51">
        <v>3.9470490450840341E-2</v>
      </c>
      <c r="H357" s="51">
        <v>4.1277090815306054E-2</v>
      </c>
      <c r="I357" s="51">
        <v>3.0088150580046581E-2</v>
      </c>
      <c r="J357" s="51">
        <v>2.7978253971714155E-2</v>
      </c>
      <c r="K357" s="51">
        <v>2.2915115459044722E-2</v>
      </c>
      <c r="L357" s="51">
        <v>105.59623520209993</v>
      </c>
      <c r="M357" s="51">
        <v>0</v>
      </c>
      <c r="N357" s="51">
        <v>0</v>
      </c>
    </row>
    <row r="358" spans="1:14" x14ac:dyDescent="0.3">
      <c r="A358" s="49" t="s">
        <v>418</v>
      </c>
      <c r="B358" s="50">
        <v>2040</v>
      </c>
      <c r="C358" s="50">
        <v>3</v>
      </c>
      <c r="D358" s="51">
        <v>3.9480310166079557E-2</v>
      </c>
      <c r="E358" s="51">
        <v>3.7924655882951706E-2</v>
      </c>
      <c r="F358" s="51">
        <v>3.4647146312356172E-2</v>
      </c>
      <c r="G358" s="51">
        <v>3.7282352812821259E-2</v>
      </c>
      <c r="H358" s="51">
        <v>3.8510211389592937E-2</v>
      </c>
      <c r="I358" s="51">
        <v>2.9925365284029604E-2</v>
      </c>
      <c r="J358" s="51">
        <v>2.8491370972061999E-2</v>
      </c>
      <c r="K358" s="51">
        <v>2.4396690465757712E-2</v>
      </c>
      <c r="L358" s="51">
        <v>119.14818445821858</v>
      </c>
      <c r="M358" s="51">
        <v>0</v>
      </c>
      <c r="N358" s="51">
        <v>0</v>
      </c>
    </row>
    <row r="359" spans="1:14" x14ac:dyDescent="0.3">
      <c r="A359" s="49" t="s">
        <v>419</v>
      </c>
      <c r="B359" s="50">
        <v>2040</v>
      </c>
      <c r="C359" s="50">
        <v>4</v>
      </c>
      <c r="D359" s="51">
        <v>3.9070484446120657E-2</v>
      </c>
      <c r="E359" s="51">
        <v>3.7640971414426426E-2</v>
      </c>
      <c r="F359" s="51">
        <v>3.4654883028749819E-2</v>
      </c>
      <c r="G359" s="51">
        <v>3.6189124938330562E-2</v>
      </c>
      <c r="H359" s="51">
        <v>3.7127835043156726E-2</v>
      </c>
      <c r="I359" s="51">
        <v>2.9844035197626045E-2</v>
      </c>
      <c r="J359" s="51">
        <v>2.8747732271236563E-2</v>
      </c>
      <c r="K359" s="51">
        <v>2.5136908570572047E-2</v>
      </c>
      <c r="L359" s="51">
        <v>125.91895080447314</v>
      </c>
      <c r="M359" s="51">
        <v>0</v>
      </c>
      <c r="N359" s="51">
        <v>0</v>
      </c>
    </row>
    <row r="360" spans="1:14" x14ac:dyDescent="0.3">
      <c r="A360" s="49" t="s">
        <v>420</v>
      </c>
      <c r="B360" s="50">
        <v>2040</v>
      </c>
      <c r="C360" s="50">
        <v>5</v>
      </c>
      <c r="D360" s="51">
        <v>3.8824840943286025E-2</v>
      </c>
      <c r="E360" s="51">
        <v>3.7470935120571286E-2</v>
      </c>
      <c r="F360" s="51">
        <v>3.4659520302651438E-2</v>
      </c>
      <c r="G360" s="51">
        <v>3.5533860245540456E-2</v>
      </c>
      <c r="H360" s="51">
        <v>3.6299259013305815E-2</v>
      </c>
      <c r="I360" s="51">
        <v>2.979528714122779E-2</v>
      </c>
      <c r="J360" s="51">
        <v>2.8901391459651555E-2</v>
      </c>
      <c r="K360" s="51">
        <v>2.5580584404647177E-2</v>
      </c>
      <c r="L360" s="51">
        <v>129.97724846899163</v>
      </c>
      <c r="M360" s="51">
        <v>0</v>
      </c>
      <c r="N360" s="51">
        <v>0</v>
      </c>
    </row>
    <row r="361" spans="1:14" x14ac:dyDescent="0.3">
      <c r="A361" s="49" t="s">
        <v>421</v>
      </c>
      <c r="B361" s="50">
        <v>2040</v>
      </c>
      <c r="C361" s="50">
        <v>6</v>
      </c>
      <c r="D361" s="51">
        <v>3.8661288258757705E-2</v>
      </c>
      <c r="E361" s="51">
        <v>3.7357722713133916E-2</v>
      </c>
      <c r="F361" s="51">
        <v>3.4662607860786496E-2</v>
      </c>
      <c r="G361" s="51">
        <v>3.5097576369330641E-2</v>
      </c>
      <c r="H361" s="51">
        <v>3.5747582162690444E-2</v>
      </c>
      <c r="I361" s="51">
        <v>2.9762830042230785E-2</v>
      </c>
      <c r="J361" s="51">
        <v>2.9003699774252635E-2</v>
      </c>
      <c r="K361" s="51">
        <v>2.5875989627606323E-2</v>
      </c>
      <c r="L361" s="51">
        <v>132.67931658798381</v>
      </c>
      <c r="M361" s="51">
        <v>0</v>
      </c>
      <c r="N361" s="51">
        <v>0</v>
      </c>
    </row>
    <row r="362" spans="1:14" x14ac:dyDescent="0.3">
      <c r="A362" s="49" t="s">
        <v>422</v>
      </c>
      <c r="B362" s="50">
        <v>2040</v>
      </c>
      <c r="C362" s="50">
        <v>7</v>
      </c>
      <c r="D362" s="51">
        <v>3.8544644309739841E-2</v>
      </c>
      <c r="E362" s="51">
        <v>3.7276980887835244E-2</v>
      </c>
      <c r="F362" s="51">
        <v>3.4664809872784849E-2</v>
      </c>
      <c r="G362" s="51">
        <v>3.4786423578652234E-2</v>
      </c>
      <c r="H362" s="51">
        <v>3.535413239069133E-2</v>
      </c>
      <c r="I362" s="51">
        <v>2.9739682001514778E-2</v>
      </c>
      <c r="J362" s="51">
        <v>2.9076664922252787E-2</v>
      </c>
      <c r="K362" s="51">
        <v>2.6086669335284793E-2</v>
      </c>
      <c r="L362" s="51">
        <v>134.60640140975525</v>
      </c>
      <c r="M362" s="51">
        <v>0</v>
      </c>
      <c r="N362" s="51">
        <v>0</v>
      </c>
    </row>
    <row r="363" spans="1:14" x14ac:dyDescent="0.3">
      <c r="A363" s="49" t="s">
        <v>423</v>
      </c>
      <c r="B363" s="50">
        <v>2040</v>
      </c>
      <c r="C363" s="50">
        <v>8</v>
      </c>
      <c r="D363" s="51">
        <v>3.845731800723505E-2</v>
      </c>
      <c r="E363" s="51">
        <v>3.7216532959587031E-2</v>
      </c>
      <c r="F363" s="51">
        <v>3.4666458424360024E-2</v>
      </c>
      <c r="G363" s="51">
        <v>3.4553476881007156E-2</v>
      </c>
      <c r="H363" s="51">
        <v>3.5059573486441835E-2</v>
      </c>
      <c r="I363" s="51">
        <v>2.9722352060073502E-2</v>
      </c>
      <c r="J363" s="51">
        <v>2.9131290787033758E-2</v>
      </c>
      <c r="K363" s="51">
        <v>2.6244396161573341E-2</v>
      </c>
      <c r="L363" s="51">
        <v>136.04912684485376</v>
      </c>
      <c r="M363" s="51">
        <v>0</v>
      </c>
      <c r="N363" s="51">
        <v>0</v>
      </c>
    </row>
    <row r="364" spans="1:14" x14ac:dyDescent="0.3">
      <c r="A364" s="49" t="s">
        <v>424</v>
      </c>
      <c r="B364" s="50">
        <v>2040</v>
      </c>
      <c r="C364" s="50">
        <v>9</v>
      </c>
      <c r="D364" s="51">
        <v>3.838953648201545E-2</v>
      </c>
      <c r="E364" s="51">
        <v>3.7169614074262607E-2</v>
      </c>
      <c r="F364" s="51">
        <v>3.4667738008368081E-2</v>
      </c>
      <c r="G364" s="51">
        <v>3.437266672406291E-2</v>
      </c>
      <c r="H364" s="51">
        <v>3.4830940746655908E-2</v>
      </c>
      <c r="I364" s="51">
        <v>2.9708900787900474E-2</v>
      </c>
      <c r="J364" s="51">
        <v>2.9173690663417979E-2</v>
      </c>
      <c r="K364" s="51">
        <v>2.6366821645616927E-2</v>
      </c>
      <c r="L364" s="51">
        <v>137.16895131536455</v>
      </c>
      <c r="M364" s="51">
        <v>0</v>
      </c>
      <c r="N364" s="51">
        <v>0</v>
      </c>
    </row>
    <row r="365" spans="1:14" x14ac:dyDescent="0.3">
      <c r="A365" s="49" t="s">
        <v>425</v>
      </c>
      <c r="B365" s="50">
        <v>2040</v>
      </c>
      <c r="C365" s="50">
        <v>10</v>
      </c>
      <c r="D365" s="51">
        <v>3.8335435975051506E-2</v>
      </c>
      <c r="E365" s="51">
        <v>3.7132165293433141E-2</v>
      </c>
      <c r="F365" s="51">
        <v>3.4668759321230473E-2</v>
      </c>
      <c r="G365" s="51">
        <v>3.4228351276406305E-2</v>
      </c>
      <c r="H365" s="51">
        <v>3.4648455222895558E-2</v>
      </c>
      <c r="I365" s="51">
        <v>2.9698164519551349E-2</v>
      </c>
      <c r="J365" s="51">
        <v>2.9207532551752045E-2</v>
      </c>
      <c r="K365" s="51">
        <v>2.6464536778621168E-2</v>
      </c>
      <c r="L365" s="51">
        <v>138.06275049396052</v>
      </c>
      <c r="M365" s="51">
        <v>0</v>
      </c>
      <c r="N365" s="51">
        <v>0</v>
      </c>
    </row>
    <row r="366" spans="1:14" x14ac:dyDescent="0.3">
      <c r="A366" s="49" t="s">
        <v>426</v>
      </c>
      <c r="B366" s="50">
        <v>2041</v>
      </c>
      <c r="C366" s="50">
        <v>1</v>
      </c>
      <c r="D366" s="51">
        <v>3.7740000000000003E-2</v>
      </c>
      <c r="E366" s="51">
        <v>3.6719999999999996E-2</v>
      </c>
      <c r="F366" s="51">
        <v>3.4679999999999996E-2</v>
      </c>
      <c r="G366" s="51">
        <v>3.2639999999999995E-2</v>
      </c>
      <c r="H366" s="51">
        <v>3.2639999999999995E-2</v>
      </c>
      <c r="I366" s="51">
        <v>2.9580000000000002E-2</v>
      </c>
      <c r="J366" s="51">
        <v>2.9580000000000002E-2</v>
      </c>
      <c r="K366" s="51">
        <v>2.7539999999999995E-2</v>
      </c>
      <c r="L366" s="51">
        <v>147.89999999999998</v>
      </c>
      <c r="M366" s="51">
        <v>0</v>
      </c>
      <c r="N366" s="51">
        <v>0</v>
      </c>
    </row>
    <row r="367" spans="1:14" x14ac:dyDescent="0.3">
      <c r="A367" s="49" t="s">
        <v>427</v>
      </c>
      <c r="B367" s="50">
        <v>2041</v>
      </c>
      <c r="C367" s="50">
        <v>2</v>
      </c>
      <c r="D367" s="51">
        <v>3.7740000000000003E-2</v>
      </c>
      <c r="E367" s="51">
        <v>3.6719999999999989E-2</v>
      </c>
      <c r="F367" s="51">
        <v>3.4680000000000002E-2</v>
      </c>
      <c r="G367" s="51">
        <v>3.2640000000000002E-2</v>
      </c>
      <c r="H367" s="51">
        <v>3.2640000000000002E-2</v>
      </c>
      <c r="I367" s="51">
        <v>2.9580000000000002E-2</v>
      </c>
      <c r="J367" s="51">
        <v>2.9580000000000002E-2</v>
      </c>
      <c r="K367" s="51">
        <v>2.7540000000000002E-2</v>
      </c>
      <c r="L367" s="51">
        <v>147.9</v>
      </c>
      <c r="M367" s="51">
        <v>0</v>
      </c>
      <c r="N367" s="51">
        <v>0</v>
      </c>
    </row>
    <row r="368" spans="1:14" x14ac:dyDescent="0.3">
      <c r="A368" s="49" t="s">
        <v>428</v>
      </c>
      <c r="B368" s="50">
        <v>2041</v>
      </c>
      <c r="C368" s="50">
        <v>3</v>
      </c>
      <c r="D368" s="51">
        <v>3.7740000000000003E-2</v>
      </c>
      <c r="E368" s="51">
        <v>3.6719999999999989E-2</v>
      </c>
      <c r="F368" s="51">
        <v>3.4680000000000002E-2</v>
      </c>
      <c r="G368" s="51">
        <v>3.2640000000000002E-2</v>
      </c>
      <c r="H368" s="51">
        <v>3.2640000000000002E-2</v>
      </c>
      <c r="I368" s="51">
        <v>2.9579999999999995E-2</v>
      </c>
      <c r="J368" s="51">
        <v>2.9579999999999995E-2</v>
      </c>
      <c r="K368" s="51">
        <v>2.7539999999999995E-2</v>
      </c>
      <c r="L368" s="51">
        <v>147.89999999999998</v>
      </c>
      <c r="M368" s="51">
        <v>0</v>
      </c>
      <c r="N368" s="51">
        <v>0</v>
      </c>
    </row>
    <row r="369" spans="1:14" x14ac:dyDescent="0.3">
      <c r="A369" s="49" t="s">
        <v>429</v>
      </c>
      <c r="B369" s="50">
        <v>2041</v>
      </c>
      <c r="C369" s="50">
        <v>4</v>
      </c>
      <c r="D369" s="51">
        <v>3.7739999999999996E-2</v>
      </c>
      <c r="E369" s="51">
        <v>3.6719999999999989E-2</v>
      </c>
      <c r="F369" s="51">
        <v>3.4679999999999996E-2</v>
      </c>
      <c r="G369" s="51">
        <v>3.2640000000000002E-2</v>
      </c>
      <c r="H369" s="51">
        <v>3.2640000000000002E-2</v>
      </c>
      <c r="I369" s="51">
        <v>2.9579999999999999E-2</v>
      </c>
      <c r="J369" s="51">
        <v>2.9579999999999999E-2</v>
      </c>
      <c r="K369" s="51">
        <v>2.7539999999999995E-2</v>
      </c>
      <c r="L369" s="51">
        <v>147.9</v>
      </c>
      <c r="M369" s="51">
        <v>0</v>
      </c>
      <c r="N369" s="51">
        <v>0</v>
      </c>
    </row>
    <row r="370" spans="1:14" x14ac:dyDescent="0.3">
      <c r="A370" s="49" t="s">
        <v>430</v>
      </c>
      <c r="B370" s="50">
        <v>2041</v>
      </c>
      <c r="C370" s="50">
        <v>5</v>
      </c>
      <c r="D370" s="51">
        <v>3.7740000000000003E-2</v>
      </c>
      <c r="E370" s="51">
        <v>3.6719999999999996E-2</v>
      </c>
      <c r="F370" s="51">
        <v>3.4680000000000002E-2</v>
      </c>
      <c r="G370" s="51">
        <v>3.2640000000000002E-2</v>
      </c>
      <c r="H370" s="51">
        <v>3.2640000000000002E-2</v>
      </c>
      <c r="I370" s="51">
        <v>2.9579999999999999E-2</v>
      </c>
      <c r="J370" s="51">
        <v>2.9579999999999999E-2</v>
      </c>
      <c r="K370" s="51">
        <v>2.7539999999999995E-2</v>
      </c>
      <c r="L370" s="51">
        <v>147.89999999999998</v>
      </c>
      <c r="M370" s="51">
        <v>0</v>
      </c>
      <c r="N370" s="51">
        <v>0</v>
      </c>
    </row>
    <row r="371" spans="1:14" x14ac:dyDescent="0.3">
      <c r="A371" s="49" t="s">
        <v>431</v>
      </c>
      <c r="B371" s="50">
        <v>2041</v>
      </c>
      <c r="C371" s="50">
        <v>6</v>
      </c>
      <c r="D371" s="51">
        <v>3.7739999999999996E-2</v>
      </c>
      <c r="E371" s="51">
        <v>3.6719999999999996E-2</v>
      </c>
      <c r="F371" s="51">
        <v>3.4680000000000002E-2</v>
      </c>
      <c r="G371" s="51">
        <v>3.2640000000000002E-2</v>
      </c>
      <c r="H371" s="51">
        <v>3.2640000000000002E-2</v>
      </c>
      <c r="I371" s="51">
        <v>2.9579999999999999E-2</v>
      </c>
      <c r="J371" s="51">
        <v>2.9579999999999999E-2</v>
      </c>
      <c r="K371" s="51">
        <v>2.7539999999999995E-2</v>
      </c>
      <c r="L371" s="51">
        <v>147.89999999999998</v>
      </c>
      <c r="M371" s="51">
        <v>0</v>
      </c>
      <c r="N371" s="51">
        <v>0</v>
      </c>
    </row>
    <row r="372" spans="1:14" x14ac:dyDescent="0.3">
      <c r="A372" s="49" t="s">
        <v>432</v>
      </c>
      <c r="B372" s="50">
        <v>2041</v>
      </c>
      <c r="C372" s="50">
        <v>7</v>
      </c>
      <c r="D372" s="51">
        <v>3.7739999999999996E-2</v>
      </c>
      <c r="E372" s="51">
        <v>3.6719999999999996E-2</v>
      </c>
      <c r="F372" s="51">
        <v>3.4680000000000002E-2</v>
      </c>
      <c r="G372" s="51">
        <v>3.2640000000000002E-2</v>
      </c>
      <c r="H372" s="51">
        <v>3.2640000000000002E-2</v>
      </c>
      <c r="I372" s="51">
        <v>2.9579999999999999E-2</v>
      </c>
      <c r="J372" s="51">
        <v>2.9579999999999999E-2</v>
      </c>
      <c r="K372" s="51">
        <v>2.7539999999999995E-2</v>
      </c>
      <c r="L372" s="51">
        <v>147.89999999999998</v>
      </c>
      <c r="M372" s="51">
        <v>0</v>
      </c>
      <c r="N372" s="51">
        <v>0</v>
      </c>
    </row>
    <row r="373" spans="1:14" x14ac:dyDescent="0.3">
      <c r="A373" s="49" t="s">
        <v>433</v>
      </c>
      <c r="B373" s="50">
        <v>2041</v>
      </c>
      <c r="C373" s="50">
        <v>8</v>
      </c>
      <c r="D373" s="51">
        <v>3.7739999999999996E-2</v>
      </c>
      <c r="E373" s="51">
        <v>3.6719999999999996E-2</v>
      </c>
      <c r="F373" s="51">
        <v>3.4680000000000002E-2</v>
      </c>
      <c r="G373" s="51">
        <v>3.2639999999999995E-2</v>
      </c>
      <c r="H373" s="51">
        <v>3.2639999999999995E-2</v>
      </c>
      <c r="I373" s="51">
        <v>2.9579999999999999E-2</v>
      </c>
      <c r="J373" s="51">
        <v>2.9579999999999999E-2</v>
      </c>
      <c r="K373" s="51">
        <v>2.7539999999999992E-2</v>
      </c>
      <c r="L373" s="51">
        <v>147.9</v>
      </c>
      <c r="M373" s="51">
        <v>0</v>
      </c>
      <c r="N373" s="51">
        <v>0</v>
      </c>
    </row>
    <row r="374" spans="1:14" x14ac:dyDescent="0.3">
      <c r="A374" s="49" t="s">
        <v>434</v>
      </c>
      <c r="B374" s="50">
        <v>2041</v>
      </c>
      <c r="C374" s="50">
        <v>9</v>
      </c>
      <c r="D374" s="51">
        <v>3.7739999999999989E-2</v>
      </c>
      <c r="E374" s="51">
        <v>3.6719999999999996E-2</v>
      </c>
      <c r="F374" s="51">
        <v>3.4679999999999996E-2</v>
      </c>
      <c r="G374" s="51">
        <v>3.2640000000000002E-2</v>
      </c>
      <c r="H374" s="51">
        <v>3.2640000000000002E-2</v>
      </c>
      <c r="I374" s="51">
        <v>2.9580000000000002E-2</v>
      </c>
      <c r="J374" s="51">
        <v>2.9580000000000002E-2</v>
      </c>
      <c r="K374" s="51">
        <v>2.7539999999999992E-2</v>
      </c>
      <c r="L374" s="51">
        <v>147.89999999999998</v>
      </c>
      <c r="M374" s="51">
        <v>0</v>
      </c>
      <c r="N374" s="51">
        <v>0</v>
      </c>
    </row>
    <row r="375" spans="1:14" x14ac:dyDescent="0.3">
      <c r="A375" s="49" t="s">
        <v>435</v>
      </c>
      <c r="B375" s="50">
        <v>2042</v>
      </c>
      <c r="C375" s="50">
        <v>1</v>
      </c>
      <c r="D375" s="51">
        <v>3.7740000000000003E-2</v>
      </c>
      <c r="E375" s="51">
        <v>3.6719999999999996E-2</v>
      </c>
      <c r="F375" s="51">
        <v>3.4679999999999996E-2</v>
      </c>
      <c r="G375" s="51">
        <v>3.2639999999999995E-2</v>
      </c>
      <c r="H375" s="51">
        <v>3.2639999999999995E-2</v>
      </c>
      <c r="I375" s="51">
        <v>2.9580000000000002E-2</v>
      </c>
      <c r="J375" s="51">
        <v>2.9580000000000002E-2</v>
      </c>
      <c r="K375" s="51">
        <v>2.7539999999999995E-2</v>
      </c>
      <c r="L375" s="51">
        <v>147.89999999999998</v>
      </c>
      <c r="M375" s="51">
        <v>0</v>
      </c>
      <c r="N375" s="51">
        <v>0</v>
      </c>
    </row>
    <row r="376" spans="1:14" x14ac:dyDescent="0.3">
      <c r="A376" s="49" t="s">
        <v>436</v>
      </c>
      <c r="B376" s="50">
        <v>2042</v>
      </c>
      <c r="C376" s="50">
        <v>2</v>
      </c>
      <c r="D376" s="51">
        <v>3.7740000000000003E-2</v>
      </c>
      <c r="E376" s="51">
        <v>3.6719999999999989E-2</v>
      </c>
      <c r="F376" s="51">
        <v>3.4680000000000002E-2</v>
      </c>
      <c r="G376" s="51">
        <v>3.2640000000000002E-2</v>
      </c>
      <c r="H376" s="51">
        <v>3.2640000000000002E-2</v>
      </c>
      <c r="I376" s="51">
        <v>2.9580000000000002E-2</v>
      </c>
      <c r="J376" s="51">
        <v>2.9580000000000002E-2</v>
      </c>
      <c r="K376" s="51">
        <v>2.7540000000000002E-2</v>
      </c>
      <c r="L376" s="51">
        <v>147.9</v>
      </c>
      <c r="M376" s="51">
        <v>0</v>
      </c>
      <c r="N376" s="51">
        <v>0</v>
      </c>
    </row>
    <row r="377" spans="1:14" x14ac:dyDescent="0.3">
      <c r="A377" s="49" t="s">
        <v>437</v>
      </c>
      <c r="B377" s="50">
        <v>2042</v>
      </c>
      <c r="C377" s="50">
        <v>3</v>
      </c>
      <c r="D377" s="51">
        <v>3.7740000000000003E-2</v>
      </c>
      <c r="E377" s="51">
        <v>3.6719999999999989E-2</v>
      </c>
      <c r="F377" s="51">
        <v>3.4680000000000002E-2</v>
      </c>
      <c r="G377" s="51">
        <v>3.2640000000000002E-2</v>
      </c>
      <c r="H377" s="51">
        <v>3.2640000000000002E-2</v>
      </c>
      <c r="I377" s="51">
        <v>2.9579999999999995E-2</v>
      </c>
      <c r="J377" s="51">
        <v>2.9579999999999995E-2</v>
      </c>
      <c r="K377" s="51">
        <v>2.7539999999999995E-2</v>
      </c>
      <c r="L377" s="51">
        <v>147.89999999999998</v>
      </c>
      <c r="M377" s="51">
        <v>0</v>
      </c>
      <c r="N377" s="51">
        <v>0</v>
      </c>
    </row>
    <row r="378" spans="1:14" x14ac:dyDescent="0.3">
      <c r="A378" s="49" t="s">
        <v>438</v>
      </c>
      <c r="B378" s="50">
        <v>2042</v>
      </c>
      <c r="C378" s="50">
        <v>4</v>
      </c>
      <c r="D378" s="51">
        <v>3.7739999999999996E-2</v>
      </c>
      <c r="E378" s="51">
        <v>3.6719999999999989E-2</v>
      </c>
      <c r="F378" s="51">
        <v>3.4679999999999996E-2</v>
      </c>
      <c r="G378" s="51">
        <v>3.2640000000000002E-2</v>
      </c>
      <c r="H378" s="51">
        <v>3.2640000000000002E-2</v>
      </c>
      <c r="I378" s="51">
        <v>2.9579999999999999E-2</v>
      </c>
      <c r="J378" s="51">
        <v>2.9579999999999999E-2</v>
      </c>
      <c r="K378" s="51">
        <v>2.7539999999999995E-2</v>
      </c>
      <c r="L378" s="51">
        <v>147.9</v>
      </c>
      <c r="M378" s="51">
        <v>0</v>
      </c>
      <c r="N378" s="51">
        <v>0</v>
      </c>
    </row>
    <row r="379" spans="1:14" x14ac:dyDescent="0.3">
      <c r="A379" s="49" t="s">
        <v>439</v>
      </c>
      <c r="B379" s="50">
        <v>2042</v>
      </c>
      <c r="C379" s="50">
        <v>5</v>
      </c>
      <c r="D379" s="51">
        <v>3.7740000000000003E-2</v>
      </c>
      <c r="E379" s="51">
        <v>3.6719999999999996E-2</v>
      </c>
      <c r="F379" s="51">
        <v>3.4680000000000002E-2</v>
      </c>
      <c r="G379" s="51">
        <v>3.2640000000000002E-2</v>
      </c>
      <c r="H379" s="51">
        <v>3.2640000000000002E-2</v>
      </c>
      <c r="I379" s="51">
        <v>2.9579999999999999E-2</v>
      </c>
      <c r="J379" s="51">
        <v>2.9579999999999999E-2</v>
      </c>
      <c r="K379" s="51">
        <v>2.7539999999999995E-2</v>
      </c>
      <c r="L379" s="51">
        <v>147.89999999999998</v>
      </c>
      <c r="M379" s="51">
        <v>0</v>
      </c>
      <c r="N379" s="51">
        <v>0</v>
      </c>
    </row>
    <row r="380" spans="1:14" x14ac:dyDescent="0.3">
      <c r="A380" s="49" t="s">
        <v>440</v>
      </c>
      <c r="B380" s="50">
        <v>2042</v>
      </c>
      <c r="C380" s="50">
        <v>6</v>
      </c>
      <c r="D380" s="51">
        <v>3.7739999999999996E-2</v>
      </c>
      <c r="E380" s="51">
        <v>3.6719999999999996E-2</v>
      </c>
      <c r="F380" s="51">
        <v>3.4680000000000002E-2</v>
      </c>
      <c r="G380" s="51">
        <v>3.2640000000000002E-2</v>
      </c>
      <c r="H380" s="51">
        <v>3.2640000000000002E-2</v>
      </c>
      <c r="I380" s="51">
        <v>2.9579999999999999E-2</v>
      </c>
      <c r="J380" s="51">
        <v>2.9579999999999999E-2</v>
      </c>
      <c r="K380" s="51">
        <v>2.7539999999999995E-2</v>
      </c>
      <c r="L380" s="51">
        <v>147.89999999999998</v>
      </c>
      <c r="M380" s="51">
        <v>0</v>
      </c>
      <c r="N380" s="51">
        <v>0</v>
      </c>
    </row>
    <row r="381" spans="1:14" x14ac:dyDescent="0.3">
      <c r="A381" s="49" t="s">
        <v>441</v>
      </c>
      <c r="B381" s="50">
        <v>2042</v>
      </c>
      <c r="C381" s="50">
        <v>7</v>
      </c>
      <c r="D381" s="51">
        <v>3.7739999999999996E-2</v>
      </c>
      <c r="E381" s="51">
        <v>3.6719999999999996E-2</v>
      </c>
      <c r="F381" s="51">
        <v>3.4680000000000002E-2</v>
      </c>
      <c r="G381" s="51">
        <v>3.2640000000000002E-2</v>
      </c>
      <c r="H381" s="51">
        <v>3.2640000000000002E-2</v>
      </c>
      <c r="I381" s="51">
        <v>2.9579999999999999E-2</v>
      </c>
      <c r="J381" s="51">
        <v>2.9579999999999999E-2</v>
      </c>
      <c r="K381" s="51">
        <v>2.7539999999999995E-2</v>
      </c>
      <c r="L381" s="51">
        <v>147.89999999999998</v>
      </c>
      <c r="M381" s="51">
        <v>0</v>
      </c>
      <c r="N381" s="51">
        <v>0</v>
      </c>
    </row>
    <row r="382" spans="1:14" x14ac:dyDescent="0.3">
      <c r="A382" s="49" t="s">
        <v>442</v>
      </c>
      <c r="B382" s="50">
        <v>2042</v>
      </c>
      <c r="C382" s="50">
        <v>8</v>
      </c>
      <c r="D382" s="51">
        <v>3.7739999999999996E-2</v>
      </c>
      <c r="E382" s="51">
        <v>3.6719999999999996E-2</v>
      </c>
      <c r="F382" s="51">
        <v>3.4680000000000002E-2</v>
      </c>
      <c r="G382" s="51">
        <v>3.2639999999999995E-2</v>
      </c>
      <c r="H382" s="51">
        <v>3.2639999999999995E-2</v>
      </c>
      <c r="I382" s="51">
        <v>2.9579999999999999E-2</v>
      </c>
      <c r="J382" s="51">
        <v>2.9579999999999999E-2</v>
      </c>
      <c r="K382" s="51">
        <v>2.7539999999999992E-2</v>
      </c>
      <c r="L382" s="51">
        <v>147.9</v>
      </c>
      <c r="M382" s="51">
        <v>0</v>
      </c>
      <c r="N382" s="51">
        <v>0</v>
      </c>
    </row>
    <row r="383" spans="1:14" x14ac:dyDescent="0.3">
      <c r="A383" s="49" t="s">
        <v>443</v>
      </c>
      <c r="B383" s="50">
        <v>2043</v>
      </c>
      <c r="C383" s="50">
        <v>1</v>
      </c>
      <c r="D383" s="51">
        <v>3.7740000000000003E-2</v>
      </c>
      <c r="E383" s="51">
        <v>3.6719999999999996E-2</v>
      </c>
      <c r="F383" s="51">
        <v>3.4679999999999996E-2</v>
      </c>
      <c r="G383" s="51">
        <v>3.2639999999999995E-2</v>
      </c>
      <c r="H383" s="51">
        <v>3.2639999999999995E-2</v>
      </c>
      <c r="I383" s="51">
        <v>2.9580000000000002E-2</v>
      </c>
      <c r="J383" s="51">
        <v>2.9580000000000002E-2</v>
      </c>
      <c r="K383" s="51">
        <v>2.7539999999999995E-2</v>
      </c>
      <c r="L383" s="51">
        <v>147.89999999999998</v>
      </c>
      <c r="M383" s="51">
        <v>0</v>
      </c>
      <c r="N383" s="51">
        <v>0</v>
      </c>
    </row>
    <row r="384" spans="1:14" x14ac:dyDescent="0.3">
      <c r="A384" s="49" t="s">
        <v>444</v>
      </c>
      <c r="B384" s="50">
        <v>2043</v>
      </c>
      <c r="C384" s="50">
        <v>2</v>
      </c>
      <c r="D384" s="51">
        <v>3.7740000000000003E-2</v>
      </c>
      <c r="E384" s="51">
        <v>3.6719999999999989E-2</v>
      </c>
      <c r="F384" s="51">
        <v>3.4680000000000002E-2</v>
      </c>
      <c r="G384" s="51">
        <v>3.2640000000000002E-2</v>
      </c>
      <c r="H384" s="51">
        <v>3.2640000000000002E-2</v>
      </c>
      <c r="I384" s="51">
        <v>2.9580000000000002E-2</v>
      </c>
      <c r="J384" s="51">
        <v>2.9580000000000002E-2</v>
      </c>
      <c r="K384" s="51">
        <v>2.7540000000000002E-2</v>
      </c>
      <c r="L384" s="51">
        <v>147.9</v>
      </c>
      <c r="M384" s="51">
        <v>0</v>
      </c>
      <c r="N384" s="51">
        <v>0</v>
      </c>
    </row>
    <row r="385" spans="1:14" x14ac:dyDescent="0.3">
      <c r="A385" s="49" t="s">
        <v>445</v>
      </c>
      <c r="B385" s="50">
        <v>2043</v>
      </c>
      <c r="C385" s="50">
        <v>3</v>
      </c>
      <c r="D385" s="51">
        <v>3.7740000000000003E-2</v>
      </c>
      <c r="E385" s="51">
        <v>3.6719999999999989E-2</v>
      </c>
      <c r="F385" s="51">
        <v>3.4680000000000002E-2</v>
      </c>
      <c r="G385" s="51">
        <v>3.2640000000000002E-2</v>
      </c>
      <c r="H385" s="51">
        <v>3.2640000000000002E-2</v>
      </c>
      <c r="I385" s="51">
        <v>2.9579999999999995E-2</v>
      </c>
      <c r="J385" s="51">
        <v>2.9579999999999995E-2</v>
      </c>
      <c r="K385" s="51">
        <v>2.7539999999999995E-2</v>
      </c>
      <c r="L385" s="51">
        <v>147.89999999999998</v>
      </c>
      <c r="M385" s="51">
        <v>0</v>
      </c>
      <c r="N385" s="51">
        <v>0</v>
      </c>
    </row>
    <row r="386" spans="1:14" x14ac:dyDescent="0.3">
      <c r="A386" s="49" t="s">
        <v>446</v>
      </c>
      <c r="B386" s="50">
        <v>2043</v>
      </c>
      <c r="C386" s="50">
        <v>4</v>
      </c>
      <c r="D386" s="51">
        <v>3.7739999999999996E-2</v>
      </c>
      <c r="E386" s="51">
        <v>3.6719999999999989E-2</v>
      </c>
      <c r="F386" s="51">
        <v>3.4679999999999996E-2</v>
      </c>
      <c r="G386" s="51">
        <v>3.2640000000000002E-2</v>
      </c>
      <c r="H386" s="51">
        <v>3.2640000000000002E-2</v>
      </c>
      <c r="I386" s="51">
        <v>2.9579999999999999E-2</v>
      </c>
      <c r="J386" s="51">
        <v>2.9579999999999999E-2</v>
      </c>
      <c r="K386" s="51">
        <v>2.7539999999999995E-2</v>
      </c>
      <c r="L386" s="51">
        <v>147.9</v>
      </c>
      <c r="M386" s="51">
        <v>0</v>
      </c>
      <c r="N386" s="51">
        <v>0</v>
      </c>
    </row>
    <row r="387" spans="1:14" x14ac:dyDescent="0.3">
      <c r="A387" s="49" t="s">
        <v>447</v>
      </c>
      <c r="B387" s="50">
        <v>2043</v>
      </c>
      <c r="C387" s="50">
        <v>5</v>
      </c>
      <c r="D387" s="51">
        <v>3.7740000000000003E-2</v>
      </c>
      <c r="E387" s="51">
        <v>3.6719999999999996E-2</v>
      </c>
      <c r="F387" s="51">
        <v>3.4680000000000002E-2</v>
      </c>
      <c r="G387" s="51">
        <v>3.2640000000000002E-2</v>
      </c>
      <c r="H387" s="51">
        <v>3.2640000000000002E-2</v>
      </c>
      <c r="I387" s="51">
        <v>2.9579999999999999E-2</v>
      </c>
      <c r="J387" s="51">
        <v>2.9579999999999999E-2</v>
      </c>
      <c r="K387" s="51">
        <v>2.7539999999999995E-2</v>
      </c>
      <c r="L387" s="51">
        <v>147.89999999999998</v>
      </c>
      <c r="M387" s="51">
        <v>0</v>
      </c>
      <c r="N387" s="51">
        <v>0</v>
      </c>
    </row>
    <row r="388" spans="1:14" x14ac:dyDescent="0.3">
      <c r="A388" s="49" t="s">
        <v>448</v>
      </c>
      <c r="B388" s="50">
        <v>2043</v>
      </c>
      <c r="C388" s="50">
        <v>6</v>
      </c>
      <c r="D388" s="51">
        <v>3.7739999999999996E-2</v>
      </c>
      <c r="E388" s="51">
        <v>3.6719999999999996E-2</v>
      </c>
      <c r="F388" s="51">
        <v>3.4680000000000002E-2</v>
      </c>
      <c r="G388" s="51">
        <v>3.2640000000000002E-2</v>
      </c>
      <c r="H388" s="51">
        <v>3.2640000000000002E-2</v>
      </c>
      <c r="I388" s="51">
        <v>2.9579999999999999E-2</v>
      </c>
      <c r="J388" s="51">
        <v>2.9579999999999999E-2</v>
      </c>
      <c r="K388" s="51">
        <v>2.7539999999999995E-2</v>
      </c>
      <c r="L388" s="51">
        <v>147.89999999999998</v>
      </c>
      <c r="M388" s="51">
        <v>0</v>
      </c>
      <c r="N388" s="51">
        <v>0</v>
      </c>
    </row>
    <row r="389" spans="1:14" x14ac:dyDescent="0.3">
      <c r="A389" s="49" t="s">
        <v>449</v>
      </c>
      <c r="B389" s="50">
        <v>2043</v>
      </c>
      <c r="C389" s="50">
        <v>7</v>
      </c>
      <c r="D389" s="51">
        <v>3.7739999999999996E-2</v>
      </c>
      <c r="E389" s="51">
        <v>3.6719999999999996E-2</v>
      </c>
      <c r="F389" s="51">
        <v>3.4680000000000002E-2</v>
      </c>
      <c r="G389" s="51">
        <v>3.2640000000000002E-2</v>
      </c>
      <c r="H389" s="51">
        <v>3.2640000000000002E-2</v>
      </c>
      <c r="I389" s="51">
        <v>2.9579999999999999E-2</v>
      </c>
      <c r="J389" s="51">
        <v>2.9579999999999999E-2</v>
      </c>
      <c r="K389" s="51">
        <v>2.7539999999999995E-2</v>
      </c>
      <c r="L389" s="51">
        <v>147.89999999999998</v>
      </c>
      <c r="M389" s="51">
        <v>0</v>
      </c>
      <c r="N389" s="51">
        <v>0</v>
      </c>
    </row>
    <row r="390" spans="1:14" x14ac:dyDescent="0.3">
      <c r="A390" s="49" t="s">
        <v>450</v>
      </c>
      <c r="B390" s="50">
        <v>2044</v>
      </c>
      <c r="C390" s="50">
        <v>1</v>
      </c>
      <c r="D390" s="51">
        <v>3.7740000000000003E-2</v>
      </c>
      <c r="E390" s="51">
        <v>3.6719999999999996E-2</v>
      </c>
      <c r="F390" s="51">
        <v>3.4679999999999996E-2</v>
      </c>
      <c r="G390" s="51">
        <v>3.2639999999999995E-2</v>
      </c>
      <c r="H390" s="51">
        <v>3.2639999999999995E-2</v>
      </c>
      <c r="I390" s="51">
        <v>2.9580000000000002E-2</v>
      </c>
      <c r="J390" s="51">
        <v>2.9580000000000002E-2</v>
      </c>
      <c r="K390" s="51">
        <v>2.7539999999999995E-2</v>
      </c>
      <c r="L390" s="51">
        <v>147.89999999999998</v>
      </c>
      <c r="M390" s="51">
        <v>0</v>
      </c>
      <c r="N390" s="51">
        <v>0</v>
      </c>
    </row>
    <row r="391" spans="1:14" x14ac:dyDescent="0.3">
      <c r="A391" s="49" t="s">
        <v>451</v>
      </c>
      <c r="B391" s="50">
        <v>2044</v>
      </c>
      <c r="C391" s="50">
        <v>2</v>
      </c>
      <c r="D391" s="51">
        <v>3.7740000000000003E-2</v>
      </c>
      <c r="E391" s="51">
        <v>3.6719999999999989E-2</v>
      </c>
      <c r="F391" s="51">
        <v>3.4680000000000002E-2</v>
      </c>
      <c r="G391" s="51">
        <v>3.2640000000000002E-2</v>
      </c>
      <c r="H391" s="51">
        <v>3.2640000000000002E-2</v>
      </c>
      <c r="I391" s="51">
        <v>2.9580000000000002E-2</v>
      </c>
      <c r="J391" s="51">
        <v>2.9580000000000002E-2</v>
      </c>
      <c r="K391" s="51">
        <v>2.7540000000000002E-2</v>
      </c>
      <c r="L391" s="51">
        <v>147.9</v>
      </c>
      <c r="M391" s="51">
        <v>0</v>
      </c>
      <c r="N391" s="51">
        <v>0</v>
      </c>
    </row>
    <row r="392" spans="1:14" x14ac:dyDescent="0.3">
      <c r="A392" s="49" t="s">
        <v>452</v>
      </c>
      <c r="B392" s="50">
        <v>2044</v>
      </c>
      <c r="C392" s="50">
        <v>3</v>
      </c>
      <c r="D392" s="51">
        <v>3.7740000000000003E-2</v>
      </c>
      <c r="E392" s="51">
        <v>3.6719999999999989E-2</v>
      </c>
      <c r="F392" s="51">
        <v>3.4680000000000002E-2</v>
      </c>
      <c r="G392" s="51">
        <v>3.2640000000000002E-2</v>
      </c>
      <c r="H392" s="51">
        <v>3.2640000000000002E-2</v>
      </c>
      <c r="I392" s="51">
        <v>2.9579999999999995E-2</v>
      </c>
      <c r="J392" s="51">
        <v>2.9579999999999995E-2</v>
      </c>
      <c r="K392" s="51">
        <v>2.7539999999999995E-2</v>
      </c>
      <c r="L392" s="51">
        <v>147.89999999999998</v>
      </c>
      <c r="M392" s="51">
        <v>0</v>
      </c>
      <c r="N392" s="51">
        <v>0</v>
      </c>
    </row>
    <row r="393" spans="1:14" x14ac:dyDescent="0.3">
      <c r="A393" s="49" t="s">
        <v>453</v>
      </c>
      <c r="B393" s="50">
        <v>2044</v>
      </c>
      <c r="C393" s="50">
        <v>4</v>
      </c>
      <c r="D393" s="51">
        <v>3.7739999999999996E-2</v>
      </c>
      <c r="E393" s="51">
        <v>3.6719999999999989E-2</v>
      </c>
      <c r="F393" s="51">
        <v>3.4679999999999996E-2</v>
      </c>
      <c r="G393" s="51">
        <v>3.2640000000000002E-2</v>
      </c>
      <c r="H393" s="51">
        <v>3.2640000000000002E-2</v>
      </c>
      <c r="I393" s="51">
        <v>2.9579999999999999E-2</v>
      </c>
      <c r="J393" s="51">
        <v>2.9579999999999999E-2</v>
      </c>
      <c r="K393" s="51">
        <v>2.7539999999999995E-2</v>
      </c>
      <c r="L393" s="51">
        <v>147.9</v>
      </c>
      <c r="M393" s="51">
        <v>0</v>
      </c>
      <c r="N393" s="51">
        <v>0</v>
      </c>
    </row>
    <row r="394" spans="1:14" x14ac:dyDescent="0.3">
      <c r="A394" s="49" t="s">
        <v>454</v>
      </c>
      <c r="B394" s="50">
        <v>2044</v>
      </c>
      <c r="C394" s="50">
        <v>5</v>
      </c>
      <c r="D394" s="51">
        <v>3.7740000000000003E-2</v>
      </c>
      <c r="E394" s="51">
        <v>3.6719999999999996E-2</v>
      </c>
      <c r="F394" s="51">
        <v>3.4680000000000002E-2</v>
      </c>
      <c r="G394" s="51">
        <v>3.2640000000000002E-2</v>
      </c>
      <c r="H394" s="51">
        <v>3.2640000000000002E-2</v>
      </c>
      <c r="I394" s="51">
        <v>2.9579999999999999E-2</v>
      </c>
      <c r="J394" s="51">
        <v>2.9579999999999999E-2</v>
      </c>
      <c r="K394" s="51">
        <v>2.7539999999999995E-2</v>
      </c>
      <c r="L394" s="51">
        <v>147.89999999999998</v>
      </c>
      <c r="M394" s="51">
        <v>0</v>
      </c>
      <c r="N394" s="51">
        <v>0</v>
      </c>
    </row>
    <row r="395" spans="1:14" x14ac:dyDescent="0.3">
      <c r="A395" s="49" t="s">
        <v>455</v>
      </c>
      <c r="B395" s="50">
        <v>2044</v>
      </c>
      <c r="C395" s="50">
        <v>6</v>
      </c>
      <c r="D395" s="51">
        <v>3.7739999999999996E-2</v>
      </c>
      <c r="E395" s="51">
        <v>3.6719999999999996E-2</v>
      </c>
      <c r="F395" s="51">
        <v>3.4680000000000002E-2</v>
      </c>
      <c r="G395" s="51">
        <v>3.2640000000000002E-2</v>
      </c>
      <c r="H395" s="51">
        <v>3.2640000000000002E-2</v>
      </c>
      <c r="I395" s="51">
        <v>2.9579999999999999E-2</v>
      </c>
      <c r="J395" s="51">
        <v>2.9579999999999999E-2</v>
      </c>
      <c r="K395" s="51">
        <v>2.7539999999999995E-2</v>
      </c>
      <c r="L395" s="51">
        <v>147.89999999999998</v>
      </c>
      <c r="M395" s="51">
        <v>0</v>
      </c>
      <c r="N395" s="51">
        <v>0</v>
      </c>
    </row>
    <row r="396" spans="1:14" x14ac:dyDescent="0.3">
      <c r="A396" s="49" t="s">
        <v>456</v>
      </c>
      <c r="B396" s="50">
        <v>2045</v>
      </c>
      <c r="C396" s="50">
        <v>1</v>
      </c>
      <c r="D396" s="51">
        <v>3.7740000000000003E-2</v>
      </c>
      <c r="E396" s="51">
        <v>3.6719999999999996E-2</v>
      </c>
      <c r="F396" s="51">
        <v>3.4679999999999996E-2</v>
      </c>
      <c r="G396" s="51">
        <v>3.2639999999999995E-2</v>
      </c>
      <c r="H396" s="51">
        <v>3.2639999999999995E-2</v>
      </c>
      <c r="I396" s="51">
        <v>2.9580000000000002E-2</v>
      </c>
      <c r="J396" s="51">
        <v>2.9580000000000002E-2</v>
      </c>
      <c r="K396" s="51">
        <v>2.7539999999999995E-2</v>
      </c>
      <c r="L396" s="51">
        <v>147.89999999999998</v>
      </c>
      <c r="M396" s="51">
        <v>0</v>
      </c>
      <c r="N396" s="51">
        <v>0</v>
      </c>
    </row>
    <row r="397" spans="1:14" x14ac:dyDescent="0.3">
      <c r="A397" s="49" t="s">
        <v>457</v>
      </c>
      <c r="B397" s="50">
        <v>2045</v>
      </c>
      <c r="C397" s="50">
        <v>2</v>
      </c>
      <c r="D397" s="51">
        <v>3.7740000000000003E-2</v>
      </c>
      <c r="E397" s="51">
        <v>3.6719999999999989E-2</v>
      </c>
      <c r="F397" s="51">
        <v>3.4680000000000002E-2</v>
      </c>
      <c r="G397" s="51">
        <v>3.2640000000000002E-2</v>
      </c>
      <c r="H397" s="51">
        <v>3.2640000000000002E-2</v>
      </c>
      <c r="I397" s="51">
        <v>2.9580000000000002E-2</v>
      </c>
      <c r="J397" s="51">
        <v>2.9580000000000002E-2</v>
      </c>
      <c r="K397" s="51">
        <v>2.7540000000000002E-2</v>
      </c>
      <c r="L397" s="51">
        <v>147.9</v>
      </c>
      <c r="M397" s="51">
        <v>0</v>
      </c>
      <c r="N397" s="51">
        <v>0</v>
      </c>
    </row>
    <row r="398" spans="1:14" x14ac:dyDescent="0.3">
      <c r="A398" s="49" t="s">
        <v>458</v>
      </c>
      <c r="B398" s="50">
        <v>2045</v>
      </c>
      <c r="C398" s="50">
        <v>3</v>
      </c>
      <c r="D398" s="51">
        <v>3.7740000000000003E-2</v>
      </c>
      <c r="E398" s="51">
        <v>3.6719999999999989E-2</v>
      </c>
      <c r="F398" s="51">
        <v>3.4680000000000002E-2</v>
      </c>
      <c r="G398" s="51">
        <v>3.2640000000000002E-2</v>
      </c>
      <c r="H398" s="51">
        <v>3.2640000000000002E-2</v>
      </c>
      <c r="I398" s="51">
        <v>2.9579999999999995E-2</v>
      </c>
      <c r="J398" s="51">
        <v>2.9579999999999995E-2</v>
      </c>
      <c r="K398" s="51">
        <v>2.7539999999999995E-2</v>
      </c>
      <c r="L398" s="51">
        <v>147.89999999999998</v>
      </c>
      <c r="M398" s="51">
        <v>0</v>
      </c>
      <c r="N398" s="51">
        <v>0</v>
      </c>
    </row>
    <row r="399" spans="1:14" x14ac:dyDescent="0.3">
      <c r="A399" s="49" t="s">
        <v>459</v>
      </c>
      <c r="B399" s="50">
        <v>2045</v>
      </c>
      <c r="C399" s="50">
        <v>4</v>
      </c>
      <c r="D399" s="51">
        <v>3.7739999999999996E-2</v>
      </c>
      <c r="E399" s="51">
        <v>3.6719999999999989E-2</v>
      </c>
      <c r="F399" s="51">
        <v>3.4679999999999996E-2</v>
      </c>
      <c r="G399" s="51">
        <v>3.2640000000000002E-2</v>
      </c>
      <c r="H399" s="51">
        <v>3.2640000000000002E-2</v>
      </c>
      <c r="I399" s="51">
        <v>2.9579999999999999E-2</v>
      </c>
      <c r="J399" s="51">
        <v>2.9579999999999999E-2</v>
      </c>
      <c r="K399" s="51">
        <v>2.7539999999999995E-2</v>
      </c>
      <c r="L399" s="51">
        <v>147.9</v>
      </c>
      <c r="M399" s="51">
        <v>0</v>
      </c>
      <c r="N399" s="51">
        <v>0</v>
      </c>
    </row>
    <row r="400" spans="1:14" x14ac:dyDescent="0.3">
      <c r="A400" s="49" t="s">
        <v>460</v>
      </c>
      <c r="B400" s="50">
        <v>2045</v>
      </c>
      <c r="C400" s="50">
        <v>5</v>
      </c>
      <c r="D400" s="51">
        <v>3.7740000000000003E-2</v>
      </c>
      <c r="E400" s="51">
        <v>3.6719999999999996E-2</v>
      </c>
      <c r="F400" s="51">
        <v>3.4680000000000002E-2</v>
      </c>
      <c r="G400" s="51">
        <v>3.2640000000000002E-2</v>
      </c>
      <c r="H400" s="51">
        <v>3.2640000000000002E-2</v>
      </c>
      <c r="I400" s="51">
        <v>2.9579999999999999E-2</v>
      </c>
      <c r="J400" s="51">
        <v>2.9579999999999999E-2</v>
      </c>
      <c r="K400" s="51">
        <v>2.7539999999999995E-2</v>
      </c>
      <c r="L400" s="51">
        <v>147.89999999999998</v>
      </c>
      <c r="M400" s="51">
        <v>0</v>
      </c>
      <c r="N400" s="51">
        <v>0</v>
      </c>
    </row>
    <row r="401" spans="1:14" x14ac:dyDescent="0.3">
      <c r="A401" s="49" t="s">
        <v>461</v>
      </c>
      <c r="B401" s="50">
        <v>2046</v>
      </c>
      <c r="C401" s="50">
        <v>1</v>
      </c>
      <c r="D401" s="51">
        <v>3.7740000000000003E-2</v>
      </c>
      <c r="E401" s="51">
        <v>3.6719999999999996E-2</v>
      </c>
      <c r="F401" s="51">
        <v>3.4679999999999996E-2</v>
      </c>
      <c r="G401" s="51">
        <v>3.2639999999999995E-2</v>
      </c>
      <c r="H401" s="51">
        <v>3.2639999999999995E-2</v>
      </c>
      <c r="I401" s="51">
        <v>2.9580000000000002E-2</v>
      </c>
      <c r="J401" s="51">
        <v>2.9580000000000002E-2</v>
      </c>
      <c r="K401" s="51">
        <v>2.7539999999999995E-2</v>
      </c>
      <c r="L401" s="51">
        <v>147.89999999999998</v>
      </c>
      <c r="M401" s="51">
        <v>0</v>
      </c>
      <c r="N401" s="51">
        <v>0</v>
      </c>
    </row>
    <row r="402" spans="1:14" x14ac:dyDescent="0.3">
      <c r="A402" s="49" t="s">
        <v>462</v>
      </c>
      <c r="B402" s="50">
        <v>2046</v>
      </c>
      <c r="C402" s="50">
        <v>2</v>
      </c>
      <c r="D402" s="51">
        <v>3.7740000000000003E-2</v>
      </c>
      <c r="E402" s="51">
        <v>3.6719999999999989E-2</v>
      </c>
      <c r="F402" s="51">
        <v>3.4680000000000002E-2</v>
      </c>
      <c r="G402" s="51">
        <v>3.2640000000000002E-2</v>
      </c>
      <c r="H402" s="51">
        <v>3.2640000000000002E-2</v>
      </c>
      <c r="I402" s="51">
        <v>2.9580000000000002E-2</v>
      </c>
      <c r="J402" s="51">
        <v>2.9580000000000002E-2</v>
      </c>
      <c r="K402" s="51">
        <v>2.7540000000000002E-2</v>
      </c>
      <c r="L402" s="51">
        <v>147.9</v>
      </c>
      <c r="M402" s="51">
        <v>0</v>
      </c>
      <c r="N402" s="51">
        <v>0</v>
      </c>
    </row>
    <row r="403" spans="1:14" x14ac:dyDescent="0.3">
      <c r="A403" s="49" t="s">
        <v>463</v>
      </c>
      <c r="B403" s="50">
        <v>2046</v>
      </c>
      <c r="C403" s="50">
        <v>3</v>
      </c>
      <c r="D403" s="51">
        <v>3.7740000000000003E-2</v>
      </c>
      <c r="E403" s="51">
        <v>3.6719999999999989E-2</v>
      </c>
      <c r="F403" s="51">
        <v>3.4680000000000002E-2</v>
      </c>
      <c r="G403" s="51">
        <v>3.2640000000000002E-2</v>
      </c>
      <c r="H403" s="51">
        <v>3.2640000000000002E-2</v>
      </c>
      <c r="I403" s="51">
        <v>2.9579999999999995E-2</v>
      </c>
      <c r="J403" s="51">
        <v>2.9579999999999995E-2</v>
      </c>
      <c r="K403" s="51">
        <v>2.7539999999999995E-2</v>
      </c>
      <c r="L403" s="51">
        <v>147.89999999999998</v>
      </c>
      <c r="M403" s="51">
        <v>0</v>
      </c>
      <c r="N403" s="51">
        <v>0</v>
      </c>
    </row>
    <row r="404" spans="1:14" x14ac:dyDescent="0.3">
      <c r="A404" s="49" t="s">
        <v>464</v>
      </c>
      <c r="B404" s="50">
        <v>2046</v>
      </c>
      <c r="C404" s="50">
        <v>4</v>
      </c>
      <c r="D404" s="51">
        <v>3.7739999999999996E-2</v>
      </c>
      <c r="E404" s="51">
        <v>3.6719999999999989E-2</v>
      </c>
      <c r="F404" s="51">
        <v>3.4679999999999996E-2</v>
      </c>
      <c r="G404" s="51">
        <v>3.2640000000000002E-2</v>
      </c>
      <c r="H404" s="51">
        <v>3.2640000000000002E-2</v>
      </c>
      <c r="I404" s="51">
        <v>2.9579999999999999E-2</v>
      </c>
      <c r="J404" s="51">
        <v>2.9579999999999999E-2</v>
      </c>
      <c r="K404" s="51">
        <v>2.7539999999999995E-2</v>
      </c>
      <c r="L404" s="51">
        <v>147.9</v>
      </c>
      <c r="M404" s="51">
        <v>0</v>
      </c>
      <c r="N404" s="51">
        <v>0</v>
      </c>
    </row>
    <row r="405" spans="1:14" x14ac:dyDescent="0.3">
      <c r="A405" s="49" t="s">
        <v>465</v>
      </c>
      <c r="B405" s="50">
        <v>2047</v>
      </c>
      <c r="C405" s="50">
        <v>1</v>
      </c>
      <c r="D405" s="51">
        <v>3.7740000000000003E-2</v>
      </c>
      <c r="E405" s="51">
        <v>3.6719999999999996E-2</v>
      </c>
      <c r="F405" s="51">
        <v>3.4679999999999996E-2</v>
      </c>
      <c r="G405" s="51">
        <v>3.2639999999999995E-2</v>
      </c>
      <c r="H405" s="51">
        <v>3.2639999999999995E-2</v>
      </c>
      <c r="I405" s="51">
        <v>2.9580000000000002E-2</v>
      </c>
      <c r="J405" s="51">
        <v>2.9580000000000002E-2</v>
      </c>
      <c r="K405" s="51">
        <v>2.7539999999999995E-2</v>
      </c>
      <c r="L405" s="51">
        <v>147.89999999999998</v>
      </c>
      <c r="M405" s="51">
        <v>0</v>
      </c>
      <c r="N405" s="51">
        <v>0</v>
      </c>
    </row>
    <row r="406" spans="1:14" x14ac:dyDescent="0.3">
      <c r="A406" s="49" t="s">
        <v>466</v>
      </c>
      <c r="B406" s="50">
        <v>2047</v>
      </c>
      <c r="C406" s="50">
        <v>2</v>
      </c>
      <c r="D406" s="51">
        <v>3.7740000000000003E-2</v>
      </c>
      <c r="E406" s="51">
        <v>3.6719999999999989E-2</v>
      </c>
      <c r="F406" s="51">
        <v>3.4680000000000002E-2</v>
      </c>
      <c r="G406" s="51">
        <v>3.2640000000000002E-2</v>
      </c>
      <c r="H406" s="51">
        <v>3.2640000000000002E-2</v>
      </c>
      <c r="I406" s="51">
        <v>2.9580000000000002E-2</v>
      </c>
      <c r="J406" s="51">
        <v>2.9580000000000002E-2</v>
      </c>
      <c r="K406" s="51">
        <v>2.7540000000000002E-2</v>
      </c>
      <c r="L406" s="51">
        <v>147.9</v>
      </c>
      <c r="M406" s="51">
        <v>0</v>
      </c>
      <c r="N406" s="51">
        <v>0</v>
      </c>
    </row>
    <row r="407" spans="1:14" x14ac:dyDescent="0.3">
      <c r="A407" s="49" t="s">
        <v>467</v>
      </c>
      <c r="B407" s="50">
        <v>2047</v>
      </c>
      <c r="C407" s="50">
        <v>3</v>
      </c>
      <c r="D407" s="51">
        <v>3.7740000000000003E-2</v>
      </c>
      <c r="E407" s="51">
        <v>3.6719999999999989E-2</v>
      </c>
      <c r="F407" s="51">
        <v>3.4680000000000002E-2</v>
      </c>
      <c r="G407" s="51">
        <v>3.2640000000000002E-2</v>
      </c>
      <c r="H407" s="51">
        <v>3.2640000000000002E-2</v>
      </c>
      <c r="I407" s="51">
        <v>2.9579999999999995E-2</v>
      </c>
      <c r="J407" s="51">
        <v>2.9579999999999995E-2</v>
      </c>
      <c r="K407" s="51">
        <v>2.7539999999999995E-2</v>
      </c>
      <c r="L407" s="51">
        <v>147.89999999999998</v>
      </c>
      <c r="M407" s="51">
        <v>0</v>
      </c>
      <c r="N407" s="51">
        <v>0</v>
      </c>
    </row>
    <row r="408" spans="1:14" x14ac:dyDescent="0.3">
      <c r="A408" s="49" t="s">
        <v>468</v>
      </c>
      <c r="B408" s="50">
        <v>2048</v>
      </c>
      <c r="C408" s="50">
        <v>1</v>
      </c>
      <c r="D408" s="51">
        <v>3.7740000000000003E-2</v>
      </c>
      <c r="E408" s="51">
        <v>3.6719999999999996E-2</v>
      </c>
      <c r="F408" s="51">
        <v>3.4679999999999996E-2</v>
      </c>
      <c r="G408" s="51">
        <v>3.2639999999999995E-2</v>
      </c>
      <c r="H408" s="51">
        <v>3.2639999999999995E-2</v>
      </c>
      <c r="I408" s="51">
        <v>2.9580000000000002E-2</v>
      </c>
      <c r="J408" s="51">
        <v>2.9580000000000002E-2</v>
      </c>
      <c r="K408" s="51">
        <v>2.7539999999999995E-2</v>
      </c>
      <c r="L408" s="51">
        <v>147.89999999999998</v>
      </c>
      <c r="M408" s="51">
        <v>0</v>
      </c>
      <c r="N408" s="51">
        <v>0</v>
      </c>
    </row>
    <row r="409" spans="1:14" x14ac:dyDescent="0.3">
      <c r="A409" s="49" t="s">
        <v>469</v>
      </c>
      <c r="B409" s="50">
        <v>2048</v>
      </c>
      <c r="C409" s="50">
        <v>2</v>
      </c>
      <c r="D409" s="51">
        <v>3.7740000000000003E-2</v>
      </c>
      <c r="E409" s="51">
        <v>3.6719999999999989E-2</v>
      </c>
      <c r="F409" s="51">
        <v>3.4680000000000002E-2</v>
      </c>
      <c r="G409" s="51">
        <v>3.2640000000000002E-2</v>
      </c>
      <c r="H409" s="51">
        <v>3.2640000000000002E-2</v>
      </c>
      <c r="I409" s="51">
        <v>2.9580000000000002E-2</v>
      </c>
      <c r="J409" s="51">
        <v>2.9580000000000002E-2</v>
      </c>
      <c r="K409" s="51">
        <v>2.7540000000000002E-2</v>
      </c>
      <c r="L409" s="51">
        <v>147.9</v>
      </c>
      <c r="M409" s="51">
        <v>0</v>
      </c>
      <c r="N409" s="51">
        <v>0</v>
      </c>
    </row>
    <row r="410" spans="1:14" x14ac:dyDescent="0.3">
      <c r="A410" s="49" t="s">
        <v>470</v>
      </c>
      <c r="B410" s="50">
        <v>2049</v>
      </c>
      <c r="C410" s="50">
        <v>1</v>
      </c>
      <c r="D410" s="51">
        <v>3.7740000000000003E-2</v>
      </c>
      <c r="E410" s="51">
        <v>3.6719999999999996E-2</v>
      </c>
      <c r="F410" s="51">
        <v>3.4679999999999996E-2</v>
      </c>
      <c r="G410" s="51">
        <v>3.2639999999999995E-2</v>
      </c>
      <c r="H410" s="51">
        <v>3.2639999999999995E-2</v>
      </c>
      <c r="I410" s="51">
        <v>2.9580000000000002E-2</v>
      </c>
      <c r="J410" s="51">
        <v>2.9580000000000002E-2</v>
      </c>
      <c r="K410" s="51">
        <v>2.7539999999999995E-2</v>
      </c>
      <c r="L410" s="51">
        <v>147.89999999999998</v>
      </c>
      <c r="M410" s="51">
        <v>0</v>
      </c>
      <c r="N410" s="51">
        <v>0</v>
      </c>
    </row>
    <row r="411" spans="1:14" x14ac:dyDescent="0.3">
      <c r="A411" s="49" t="s">
        <v>471</v>
      </c>
      <c r="B411" s="50">
        <v>2050</v>
      </c>
      <c r="C411" s="50">
        <v>1</v>
      </c>
      <c r="D411" s="51">
        <v>3.7740000000000003E-2</v>
      </c>
      <c r="E411" s="51">
        <v>3.6719999999999996E-2</v>
      </c>
      <c r="F411" s="51">
        <v>3.4679999999999996E-2</v>
      </c>
      <c r="G411" s="51">
        <v>3.2639999999999995E-2</v>
      </c>
      <c r="H411" s="51">
        <v>3.2639999999999995E-2</v>
      </c>
      <c r="I411" s="51">
        <v>2.9580000000000002E-2</v>
      </c>
      <c r="J411" s="51">
        <v>2.9580000000000002E-2</v>
      </c>
      <c r="K411" s="51">
        <v>2.7539999999999995E-2</v>
      </c>
      <c r="L411" s="51">
        <v>147.89999999999998</v>
      </c>
      <c r="M411" s="51">
        <v>0</v>
      </c>
      <c r="N411" s="51">
        <v>0</v>
      </c>
    </row>
    <row r="412" spans="1:14" x14ac:dyDescent="0.3">
      <c r="A412" s="49" t="s">
        <v>472</v>
      </c>
      <c r="B412" s="50">
        <v>2051</v>
      </c>
      <c r="C412" s="50">
        <v>1</v>
      </c>
      <c r="D412" s="51">
        <v>3.7740000000000003E-2</v>
      </c>
      <c r="E412" s="51">
        <v>3.6719999999999996E-2</v>
      </c>
      <c r="F412" s="51">
        <v>3.4679999999999996E-2</v>
      </c>
      <c r="G412" s="51">
        <v>3.2639999999999995E-2</v>
      </c>
      <c r="H412" s="51">
        <v>3.2639999999999995E-2</v>
      </c>
      <c r="I412" s="51">
        <v>2.9580000000000002E-2</v>
      </c>
      <c r="J412" s="51">
        <v>2.9580000000000002E-2</v>
      </c>
      <c r="K412" s="51">
        <v>2.7539999999999995E-2</v>
      </c>
      <c r="L412" s="51">
        <v>147.89999999999998</v>
      </c>
      <c r="M412" s="51">
        <v>0</v>
      </c>
      <c r="N412" s="51">
        <v>0</v>
      </c>
    </row>
    <row r="413" spans="1:14" x14ac:dyDescent="0.3">
      <c r="A413" s="49" t="s">
        <v>473</v>
      </c>
      <c r="B413" s="50">
        <v>2052</v>
      </c>
      <c r="C413" s="50">
        <v>1</v>
      </c>
      <c r="D413" s="51">
        <v>3.7740000000000003E-2</v>
      </c>
      <c r="E413" s="51">
        <v>3.6719999999999996E-2</v>
      </c>
      <c r="F413" s="51">
        <v>3.4679999999999996E-2</v>
      </c>
      <c r="G413" s="51">
        <v>3.2639999999999995E-2</v>
      </c>
      <c r="H413" s="51">
        <v>3.2639999999999995E-2</v>
      </c>
      <c r="I413" s="51">
        <v>2.9580000000000002E-2</v>
      </c>
      <c r="J413" s="51">
        <v>2.9580000000000002E-2</v>
      </c>
      <c r="K413" s="51">
        <v>2.7539999999999995E-2</v>
      </c>
      <c r="L413" s="51">
        <v>147.89999999999998</v>
      </c>
      <c r="M413" s="51">
        <v>0</v>
      </c>
      <c r="N413" s="51">
        <v>0</v>
      </c>
    </row>
    <row r="414" spans="1:14" x14ac:dyDescent="0.3">
      <c r="A414" s="49" t="s">
        <v>474</v>
      </c>
      <c r="B414" s="50">
        <v>2053</v>
      </c>
      <c r="C414" s="50">
        <v>1</v>
      </c>
      <c r="D414" s="51">
        <v>3.7740000000000003E-2</v>
      </c>
      <c r="E414" s="51">
        <v>3.6719999999999996E-2</v>
      </c>
      <c r="F414" s="51">
        <v>3.4679999999999996E-2</v>
      </c>
      <c r="G414" s="51">
        <v>3.2639999999999995E-2</v>
      </c>
      <c r="H414" s="51">
        <v>3.2639999999999995E-2</v>
      </c>
      <c r="I414" s="51">
        <v>2.9580000000000002E-2</v>
      </c>
      <c r="J414" s="51">
        <v>2.9580000000000002E-2</v>
      </c>
      <c r="K414" s="51">
        <v>2.7539999999999995E-2</v>
      </c>
      <c r="L414" s="51">
        <v>147.89999999999998</v>
      </c>
      <c r="M414" s="51">
        <v>0</v>
      </c>
      <c r="N414" s="51">
        <v>0</v>
      </c>
    </row>
    <row r="415" spans="1:14" x14ac:dyDescent="0.3">
      <c r="A415" s="49" t="s">
        <v>475</v>
      </c>
      <c r="B415" s="50">
        <v>2054</v>
      </c>
      <c r="C415" s="50">
        <v>1</v>
      </c>
      <c r="D415" s="51">
        <v>3.7740000000000003E-2</v>
      </c>
      <c r="E415" s="51">
        <v>3.6719999999999996E-2</v>
      </c>
      <c r="F415" s="51">
        <v>3.4679999999999996E-2</v>
      </c>
      <c r="G415" s="51">
        <v>3.2639999999999995E-2</v>
      </c>
      <c r="H415" s="51">
        <v>3.2639999999999995E-2</v>
      </c>
      <c r="I415" s="51">
        <v>2.9580000000000002E-2</v>
      </c>
      <c r="J415" s="51">
        <v>2.9580000000000002E-2</v>
      </c>
      <c r="K415" s="51">
        <v>2.7539999999999995E-2</v>
      </c>
      <c r="L415" s="51">
        <v>147.89999999999998</v>
      </c>
      <c r="M415" s="51">
        <v>0</v>
      </c>
      <c r="N415" s="51">
        <v>0</v>
      </c>
    </row>
    <row r="416" spans="1:14" x14ac:dyDescent="0.3">
      <c r="A416" s="49" t="s">
        <v>476</v>
      </c>
      <c r="B416" s="50">
        <v>2055</v>
      </c>
      <c r="C416" s="50">
        <v>1</v>
      </c>
      <c r="D416" s="51">
        <v>3.7740000000000003E-2</v>
      </c>
      <c r="E416" s="51">
        <v>3.6719999999999996E-2</v>
      </c>
      <c r="F416" s="51">
        <v>3.4679999999999996E-2</v>
      </c>
      <c r="G416" s="51">
        <v>3.2639999999999995E-2</v>
      </c>
      <c r="H416" s="51">
        <v>3.2639999999999995E-2</v>
      </c>
      <c r="I416" s="51">
        <v>2.9580000000000002E-2</v>
      </c>
      <c r="J416" s="51">
        <v>2.9580000000000002E-2</v>
      </c>
      <c r="K416" s="51">
        <v>2.7539999999999995E-2</v>
      </c>
      <c r="L416" s="51">
        <v>147.89999999999998</v>
      </c>
      <c r="M416" s="51">
        <v>0</v>
      </c>
      <c r="N416" s="51">
        <v>0</v>
      </c>
    </row>
    <row r="417" spans="1:14" x14ac:dyDescent="0.3">
      <c r="A417" s="49" t="s">
        <v>477</v>
      </c>
      <c r="B417" s="50">
        <v>2056</v>
      </c>
      <c r="C417" s="50">
        <v>1</v>
      </c>
      <c r="D417" s="51">
        <v>3.7740000000000003E-2</v>
      </c>
      <c r="E417" s="51">
        <v>3.6719999999999996E-2</v>
      </c>
      <c r="F417" s="51">
        <v>3.4679999999999996E-2</v>
      </c>
      <c r="G417" s="51">
        <v>3.2639999999999995E-2</v>
      </c>
      <c r="H417" s="51">
        <v>3.2639999999999995E-2</v>
      </c>
      <c r="I417" s="51">
        <v>2.9580000000000002E-2</v>
      </c>
      <c r="J417" s="51">
        <v>2.9580000000000002E-2</v>
      </c>
      <c r="K417" s="51">
        <v>2.7539999999999995E-2</v>
      </c>
      <c r="L417" s="51">
        <v>147.89999999999998</v>
      </c>
      <c r="M417" s="51">
        <v>0</v>
      </c>
      <c r="N417" s="51">
        <v>0</v>
      </c>
    </row>
    <row r="418" spans="1:14" x14ac:dyDescent="0.3">
      <c r="A418" s="49" t="s">
        <v>478</v>
      </c>
      <c r="B418" s="50">
        <v>2057</v>
      </c>
      <c r="C418" s="50">
        <v>1</v>
      </c>
      <c r="D418" s="51">
        <v>3.7740000000000003E-2</v>
      </c>
      <c r="E418" s="51">
        <v>3.6719999999999996E-2</v>
      </c>
      <c r="F418" s="51">
        <v>3.4679999999999996E-2</v>
      </c>
      <c r="G418" s="51">
        <v>3.2639999999999995E-2</v>
      </c>
      <c r="H418" s="51">
        <v>3.2639999999999995E-2</v>
      </c>
      <c r="I418" s="51">
        <v>2.9580000000000002E-2</v>
      </c>
      <c r="J418" s="51">
        <v>2.9580000000000002E-2</v>
      </c>
      <c r="K418" s="51">
        <v>2.7539999999999995E-2</v>
      </c>
      <c r="L418" s="51">
        <v>147.89999999999998</v>
      </c>
      <c r="M418" s="51">
        <v>0</v>
      </c>
      <c r="N418" s="51">
        <v>0</v>
      </c>
    </row>
  </sheetData>
  <mergeCells count="5">
    <mergeCell ref="R1:Y2"/>
    <mergeCell ref="Z1:AB1"/>
    <mergeCell ref="Z2:Z3"/>
    <mergeCell ref="AA2:AA3"/>
    <mergeCell ref="AB2:AB3"/>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D40F0DACF8A848B1606CDC6779DEBD" ma:contentTypeVersion="9" ma:contentTypeDescription="Create a new document." ma:contentTypeScope="" ma:versionID="b7af9ee3997eb0d54b3fd6bf103425d5">
  <xsd:schema xmlns:xsd="http://www.w3.org/2001/XMLSchema" xmlns:xs="http://www.w3.org/2001/XMLSchema" xmlns:p="http://schemas.microsoft.com/office/2006/metadata/properties" xmlns:ns2="58ed1ac4-4cb6-4fe8-952f-4ba5ab268c0d" xmlns:ns3="9133e44d-5fbc-4b8e-bccf-13498e7493f3" targetNamespace="http://schemas.microsoft.com/office/2006/metadata/properties" ma:root="true" ma:fieldsID="f3f3e141af7139a965b27199609f9969" ns2:_="" ns3:_="">
    <xsd:import namespace="58ed1ac4-4cb6-4fe8-952f-4ba5ab268c0d"/>
    <xsd:import namespace="9133e44d-5fbc-4b8e-bccf-13498e7493f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ed1ac4-4cb6-4fe8-952f-4ba5ab268c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133e44d-5fbc-4b8e-bccf-13498e7493f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E78FDC-56FD-4876-9706-03B478BED2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ed1ac4-4cb6-4fe8-952f-4ba5ab268c0d"/>
    <ds:schemaRef ds:uri="9133e44d-5fbc-4b8e-bccf-13498e7493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804177-1F66-4AF5-930F-17FBBBDA7F1F}">
  <ds:schemaRefs>
    <ds:schemaRef ds:uri="http://schemas.microsoft.com/sharepoint/v3/contenttype/forms"/>
  </ds:schemaRefs>
</ds:datastoreItem>
</file>

<file path=customXml/itemProps3.xml><?xml version="1.0" encoding="utf-8"?>
<ds:datastoreItem xmlns:ds="http://schemas.openxmlformats.org/officeDocument/2006/customXml" ds:itemID="{071E708C-31A9-4D29-B4F7-6CBC7781A75C}">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58ed1ac4-4cb6-4fe8-952f-4ba5ab268c0d"/>
    <ds:schemaRef ds:uri="9133e44d-5fbc-4b8e-bccf-13498e7493f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Benefit Calculator</vt:lpstr>
      <vt:lpstr>Calculations</vt:lpstr>
    </vt:vector>
  </TitlesOfParts>
  <Manager/>
  <Company>IESO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Cass Heide</dc:creator>
  <cp:keywords/>
  <dc:description/>
  <cp:lastModifiedBy>Satish Sarangarajan</cp:lastModifiedBy>
  <cp:revision/>
  <dcterms:created xsi:type="dcterms:W3CDTF">2021-08-24T18:43:49Z</dcterms:created>
  <dcterms:modified xsi:type="dcterms:W3CDTF">2022-04-08T00:37:04Z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0x010100FFD40F0DACF8A848B1606CDC6779DEBD</vt:lpwstr>
  </property>
</Properties>
</file>